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96" windowWidth="21768" windowHeight="8988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<sst xmlns="http://schemas.openxmlformats.org/spreadsheetml/2006/main" count="149" uniqueCount="112">
  <si>
    <t>市</t>
  </si>
  <si>
    <t>县（区）</t>
  </si>
  <si>
    <t>桥梁名称</t>
  </si>
  <si>
    <t>建设
性质</t>
  </si>
  <si>
    <t>桥长
(延米)</t>
  </si>
  <si>
    <t>桥宽
(米)</t>
  </si>
  <si>
    <t>总投资
(万元)</t>
  </si>
  <si>
    <t>省投资（万元）</t>
  </si>
  <si>
    <t>设计批复</t>
  </si>
  <si>
    <t>备注</t>
  </si>
  <si>
    <t>2016年县乡公路桥梁建设省投资补助明细分配计划表</t>
  </si>
  <si>
    <t>松木坑桥</t>
  </si>
  <si>
    <t>改建</t>
  </si>
  <si>
    <t>信发改[2014]44号</t>
  </si>
  <si>
    <t>信交基函[2015]9号</t>
  </si>
  <si>
    <t>惠东发改[2015]313号</t>
  </si>
  <si>
    <t>惠市交发2015]541号</t>
  </si>
  <si>
    <t>新建</t>
  </si>
  <si>
    <t>丙村大桥</t>
  </si>
  <si>
    <t>梅州市</t>
  </si>
  <si>
    <t>丰顺县</t>
  </si>
  <si>
    <t>丰交[2010]61号</t>
  </si>
  <si>
    <t>丰发改资[2010]53</t>
  </si>
  <si>
    <t>丰交[2010]59号</t>
  </si>
  <si>
    <t>丰发改审[2014]1号</t>
  </si>
  <si>
    <t>丰交[2014]35号</t>
  </si>
  <si>
    <t>改建</t>
  </si>
  <si>
    <t>丰发改审[2014]35号</t>
  </si>
  <si>
    <t>丰交[2014]36号</t>
  </si>
  <si>
    <t>新建</t>
  </si>
  <si>
    <t>丰发改审[2014]87号</t>
  </si>
  <si>
    <t>丰交[2015]1号</t>
  </si>
  <si>
    <t>丰发改审[2015]24号</t>
  </si>
  <si>
    <t>丰发改审[2015]25号</t>
  </si>
  <si>
    <t>丰交[2015]20号</t>
  </si>
  <si>
    <t>安流镇蓝田村郑坑中桥</t>
  </si>
  <si>
    <t>八万镇下葫桥改建工程</t>
  </si>
  <si>
    <t>陆发改〔2015〕20号</t>
  </si>
  <si>
    <t>那达河桥</t>
  </si>
  <si>
    <t xml:space="preserve">阳高经复［2010］65号  </t>
  </si>
  <si>
    <t>黄河涌桥</t>
  </si>
  <si>
    <t>阳交复［2011］5号</t>
  </si>
  <si>
    <t>春发改工[2012]13号</t>
  </si>
  <si>
    <t>春交复[2013]6号</t>
  </si>
  <si>
    <t>围寨桥</t>
  </si>
  <si>
    <t>春发改工[2012]4号</t>
  </si>
  <si>
    <t>春交复[2013]8号</t>
  </si>
  <si>
    <t>云浮市</t>
  </si>
  <si>
    <t>云城区</t>
  </si>
  <si>
    <t>云区发改[2014]25号</t>
  </si>
  <si>
    <t>云地路[2015]12号</t>
  </si>
  <si>
    <t>庙咀桥</t>
  </si>
  <si>
    <t>联合中桥</t>
  </si>
  <si>
    <t>新建</t>
  </si>
  <si>
    <t>兴宁市</t>
  </si>
  <si>
    <t>熙和湾大桥及引道工程</t>
  </si>
  <si>
    <t>超南中桥</t>
  </si>
  <si>
    <t>简头坑桥</t>
  </si>
  <si>
    <t>葫芦礤桥</t>
  </si>
  <si>
    <t>汤坑镇苏山村苏山坝桥</t>
  </si>
  <si>
    <t>改建</t>
  </si>
  <si>
    <t>新建</t>
  </si>
  <si>
    <t>汤坑镇东秀村李屋楼中桥</t>
  </si>
  <si>
    <t>埔寨镇茅园移民新村桥</t>
  </si>
  <si>
    <t>汤坑镇龙归寨桥</t>
  </si>
  <si>
    <t>汤南镇汤南大桥</t>
  </si>
  <si>
    <t>茂名市</t>
  </si>
  <si>
    <t>信宜市</t>
  </si>
  <si>
    <t>惠州市</t>
  </si>
  <si>
    <t>惠东县</t>
  </si>
  <si>
    <t>高新区</t>
  </si>
  <si>
    <t>阳江市</t>
  </si>
  <si>
    <t>阳春市</t>
  </si>
  <si>
    <t>梅县区</t>
  </si>
  <si>
    <t>梅县区发改审[2014]53号</t>
  </si>
  <si>
    <t>平远县</t>
  </si>
  <si>
    <t>平发改审字[2014]82号、平发改投资[2015]18号</t>
  </si>
  <si>
    <t>平交字[2014]17号</t>
  </si>
  <si>
    <t>丰发改资[2010]49</t>
  </si>
  <si>
    <t>梅州市</t>
  </si>
  <si>
    <t>五华县</t>
  </si>
  <si>
    <t>新建</t>
  </si>
  <si>
    <t>华发改[2015]292号</t>
  </si>
  <si>
    <t>Y365线</t>
  </si>
  <si>
    <t>2016年
资金计划（万元）</t>
  </si>
  <si>
    <t>惠东发改[2015]335号</t>
  </si>
  <si>
    <t>惠东交[2015]260号</t>
  </si>
  <si>
    <t>梅州市</t>
  </si>
  <si>
    <t>汕尾市</t>
  </si>
  <si>
    <t>陆丰市</t>
  </si>
  <si>
    <t>茂名市</t>
  </si>
  <si>
    <t>惠州市</t>
  </si>
  <si>
    <t>梅州市</t>
  </si>
  <si>
    <t>汕尾市</t>
  </si>
  <si>
    <t>阳江市</t>
  </si>
  <si>
    <t>云浮市</t>
  </si>
  <si>
    <t>兴发改[2014]172号</t>
  </si>
  <si>
    <r>
      <t>惠东发改[2015]334号</t>
    </r>
  </si>
  <si>
    <r>
      <t>惠东交[2015]269号</t>
    </r>
  </si>
  <si>
    <t>合计</t>
  </si>
  <si>
    <r>
      <t>吉隆镇YN01线轿岭桥</t>
    </r>
  </si>
  <si>
    <t>V279线老楼桥</t>
  </si>
  <si>
    <t>X212线白盆珠桥</t>
  </si>
  <si>
    <t>阳交复［2011］5号
阳交复［2012］18号</t>
  </si>
  <si>
    <t>省已安排投资(万元)</t>
  </si>
  <si>
    <t>工可批复</t>
  </si>
  <si>
    <t>阳江市</t>
  </si>
  <si>
    <t>江城区</t>
  </si>
  <si>
    <t>双捷圩二桥</t>
  </si>
  <si>
    <t>改建</t>
  </si>
  <si>
    <t>江发改资［2014］20号</t>
  </si>
  <si>
    <t>阳交复［2015］23号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</si>
</sst>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color indexed="1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>
      <alignment vertical="top"/>
      <protection/>
    </xf>
    <xf numFmtId="0" fontId="8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6" fillId="0" borderId="0">
      <alignment/>
      <protection/>
    </xf>
    <xf numFmtId="0" fontId="4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7" fillId="0" borderId="0">
      <alignment vertical="top"/>
      <protection/>
    </xf>
    <xf numFmtId="0" fontId="1" fillId="32" borderId="9" applyNumberFormat="0" applyFont="0" applyAlignment="0" applyProtection="0"/>
  </cellStyleXfs>
  <cellXfs count="68">
    <xf numFmtId="0" fontId="0" fillId="0" borderId="0" xfId="0" applyFont="1" applyAlignment="1">
      <alignment vertical="center"/>
    </xf>
    <xf numFmtId="0" fontId="0" fillId="33" borderId="0" xfId="0" applyNumberFormat="1" applyFill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46" applyNumberFormat="1" applyFont="1" applyFill="1" applyBorder="1" applyAlignment="1">
      <alignment horizontal="center" vertical="center" wrapText="1"/>
      <protection/>
    </xf>
    <xf numFmtId="0" fontId="5" fillId="33" borderId="10" xfId="67" applyNumberFormat="1" applyFont="1" applyFill="1" applyBorder="1" applyAlignment="1">
      <alignment horizontal="center" vertical="center" wrapText="1"/>
      <protection/>
    </xf>
    <xf numFmtId="0" fontId="5" fillId="33" borderId="10" xfId="41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40" applyNumberFormat="1" applyFont="1" applyFill="1" applyBorder="1" applyAlignment="1">
      <alignment horizontal="center" vertical="center" wrapText="1"/>
      <protection/>
    </xf>
    <xf numFmtId="0" fontId="5" fillId="33" borderId="11" xfId="40" applyNumberFormat="1" applyFont="1" applyFill="1" applyBorder="1" applyAlignment="1">
      <alignment horizontal="center" vertical="center" wrapText="1"/>
      <protection/>
    </xf>
    <xf numFmtId="0" fontId="1" fillId="33" borderId="10" xfId="40" applyNumberFormat="1" applyFont="1" applyFill="1" applyBorder="1" applyAlignment="1">
      <alignment horizontal="center" vertical="center" wrapText="1"/>
      <protection/>
    </xf>
    <xf numFmtId="0" fontId="5" fillId="33" borderId="10" xfId="42" applyNumberFormat="1" applyFont="1" applyFill="1" applyBorder="1" applyAlignment="1">
      <alignment horizontal="center" vertical="center" wrapText="1"/>
      <protection/>
    </xf>
    <xf numFmtId="0" fontId="5" fillId="33" borderId="10" xfId="45" applyNumberFormat="1" applyFont="1" applyFill="1" applyBorder="1" applyAlignment="1">
      <alignment horizontal="center" vertical="center" wrapText="1" shrinkToFit="1"/>
      <protection/>
    </xf>
    <xf numFmtId="0" fontId="5" fillId="33" borderId="11" xfId="44" applyNumberFormat="1" applyFont="1" applyFill="1" applyBorder="1" applyAlignment="1">
      <alignment horizontal="center" vertical="center" wrapText="1"/>
      <protection/>
    </xf>
    <xf numFmtId="0" fontId="0" fillId="33" borderId="0" xfId="0" applyNumberFormat="1" applyFill="1" applyAlignment="1">
      <alignment horizontal="center" vertical="center" wrapText="1"/>
    </xf>
    <xf numFmtId="0" fontId="5" fillId="33" borderId="10" xfId="44" applyNumberFormat="1" applyFont="1" applyFill="1" applyBorder="1" applyAlignment="1">
      <alignment horizontal="center" vertical="center" wrapText="1"/>
      <protection/>
    </xf>
    <xf numFmtId="0" fontId="5" fillId="33" borderId="12" xfId="44" applyNumberFormat="1" applyFont="1" applyFill="1" applyBorder="1" applyAlignment="1">
      <alignment horizontal="center" vertical="center" wrapText="1"/>
      <protection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1" xfId="42" applyNumberFormat="1" applyFont="1" applyFill="1" applyBorder="1" applyAlignment="1">
      <alignment horizontal="center" vertical="center" wrapText="1"/>
      <protection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46" applyNumberFormat="1" applyFont="1" applyFill="1" applyBorder="1" applyAlignment="1">
      <alignment horizontal="center" vertical="center" wrapText="1"/>
      <protection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0" xfId="44" applyNumberFormat="1" applyFont="1" applyFill="1" applyBorder="1" applyAlignment="1">
      <alignment horizontal="center" vertical="center" wrapText="1"/>
      <protection/>
    </xf>
    <xf numFmtId="0" fontId="1" fillId="33" borderId="10" xfId="42" applyNumberFormat="1" applyFont="1" applyFill="1" applyBorder="1" applyAlignment="1">
      <alignment horizontal="center" vertical="center" wrapText="1"/>
      <protection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2" xfId="40" applyNumberFormat="1" applyFont="1" applyFill="1" applyBorder="1" applyAlignment="1">
      <alignment horizontal="center" vertical="center" wrapText="1"/>
      <protection/>
    </xf>
    <xf numFmtId="0" fontId="10" fillId="33" borderId="11" xfId="40" applyNumberFormat="1" applyFont="1" applyFill="1" applyBorder="1" applyAlignment="1">
      <alignment horizontal="center" vertical="center" wrapText="1"/>
      <protection/>
    </xf>
    <xf numFmtId="0" fontId="3" fillId="33" borderId="10" xfId="44" applyNumberFormat="1" applyFont="1" applyFill="1" applyBorder="1" applyAlignment="1">
      <alignment horizontal="center" vertical="center" wrapText="1"/>
      <protection/>
    </xf>
    <xf numFmtId="0" fontId="3" fillId="33" borderId="10" xfId="42" applyNumberFormat="1" applyFont="1" applyFill="1" applyBorder="1" applyAlignment="1">
      <alignment horizontal="center" vertical="center" wrapText="1"/>
      <protection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45" applyNumberFormat="1" applyFont="1" applyFill="1" applyBorder="1" applyAlignment="1">
      <alignment horizontal="center" vertical="center" wrapText="1"/>
      <protection/>
    </xf>
    <xf numFmtId="0" fontId="3" fillId="33" borderId="10" xfId="45" applyNumberFormat="1" applyFont="1" applyFill="1" applyBorder="1" applyAlignment="1">
      <alignment horizontal="left" vertical="center" wrapText="1"/>
      <protection/>
    </xf>
    <xf numFmtId="0" fontId="11" fillId="33" borderId="10" xfId="40" applyNumberFormat="1" applyFont="1" applyFill="1" applyBorder="1" applyAlignment="1">
      <alignment horizontal="center" vertical="center" wrapText="1"/>
      <protection/>
    </xf>
    <xf numFmtId="0" fontId="8" fillId="33" borderId="10" xfId="40" applyNumberFormat="1" applyFont="1" applyFill="1" applyBorder="1" applyAlignment="1">
      <alignment horizontal="center" vertical="center" wrapText="1"/>
      <protection/>
    </xf>
    <xf numFmtId="0" fontId="8" fillId="33" borderId="10" xfId="40" applyNumberFormat="1" applyFont="1" applyFill="1" applyBorder="1" applyAlignment="1">
      <alignment horizontal="center" vertical="center" wrapText="1"/>
      <protection/>
    </xf>
    <xf numFmtId="0" fontId="3" fillId="33" borderId="10" xfId="43" applyNumberFormat="1" applyFont="1" applyFill="1" applyBorder="1" applyAlignment="1">
      <alignment horizontal="center" vertical="center" wrapText="1"/>
      <protection/>
    </xf>
    <xf numFmtId="0" fontId="3" fillId="33" borderId="11" xfId="42" applyNumberFormat="1" applyFont="1" applyFill="1" applyBorder="1" applyAlignment="1">
      <alignment horizontal="center" vertical="center" wrapText="1"/>
      <protection/>
    </xf>
    <xf numFmtId="0" fontId="8" fillId="33" borderId="10" xfId="42" applyNumberFormat="1" applyFont="1" applyFill="1" applyBorder="1" applyAlignment="1">
      <alignment horizontal="center" vertical="center" wrapText="1"/>
      <protection/>
    </xf>
    <xf numFmtId="0" fontId="8" fillId="33" borderId="0" xfId="0" applyNumberFormat="1" applyFont="1" applyFill="1" applyAlignment="1">
      <alignment vertical="center" wrapText="1"/>
    </xf>
    <xf numFmtId="0" fontId="12" fillId="33" borderId="10" xfId="44" applyNumberFormat="1" applyFont="1" applyFill="1" applyBorder="1" applyAlignment="1">
      <alignment horizontal="center" vertical="center" wrapText="1"/>
      <protection/>
    </xf>
    <xf numFmtId="0" fontId="13" fillId="33" borderId="10" xfId="44" applyNumberFormat="1" applyFont="1" applyFill="1" applyBorder="1" applyAlignment="1">
      <alignment horizontal="center" vertical="center" wrapText="1"/>
      <protection/>
    </xf>
    <xf numFmtId="0" fontId="13" fillId="33" borderId="11" xfId="44" applyNumberFormat="1" applyFont="1" applyFill="1" applyBorder="1" applyAlignment="1">
      <alignment horizontal="center" vertical="center" wrapText="1"/>
      <protection/>
    </xf>
    <xf numFmtId="0" fontId="12" fillId="33" borderId="11" xfId="44" applyNumberFormat="1" applyFont="1" applyFill="1" applyBorder="1" applyAlignment="1">
      <alignment horizontal="center" vertical="center" wrapText="1"/>
      <protection/>
    </xf>
    <xf numFmtId="0" fontId="9" fillId="33" borderId="0" xfId="0" applyNumberFormat="1" applyFont="1" applyFill="1" applyAlignment="1">
      <alignment vertical="center" wrapText="1"/>
    </xf>
    <xf numFmtId="0" fontId="12" fillId="33" borderId="10" xfId="67" applyNumberFormat="1" applyFont="1" applyFill="1" applyBorder="1" applyAlignment="1">
      <alignment horizontal="center" vertical="center" wrapText="1"/>
      <protection/>
    </xf>
    <xf numFmtId="0" fontId="13" fillId="33" borderId="10" xfId="42" applyNumberFormat="1" applyFont="1" applyFill="1" applyBorder="1" applyAlignment="1">
      <alignment horizontal="center" vertical="center" wrapText="1"/>
      <protection/>
    </xf>
    <xf numFmtId="0" fontId="12" fillId="33" borderId="11" xfId="42" applyNumberFormat="1" applyFont="1" applyFill="1" applyBorder="1" applyAlignment="1">
      <alignment horizontal="center" vertical="center" wrapText="1"/>
      <protection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vertical="center" wrapText="1"/>
    </xf>
    <xf numFmtId="0" fontId="14" fillId="33" borderId="10" xfId="0" applyNumberFormat="1" applyFont="1" applyFill="1" applyBorder="1" applyAlignment="1">
      <alignment vertical="center" wrapText="1"/>
    </xf>
    <xf numFmtId="0" fontId="9" fillId="33" borderId="11" xfId="0" applyNumberFormat="1" applyFont="1" applyFill="1" applyBorder="1" applyAlignment="1">
      <alignment vertical="center" wrapText="1"/>
    </xf>
    <xf numFmtId="0" fontId="12" fillId="33" borderId="10" xfId="44" applyNumberFormat="1" applyFont="1" applyFill="1" applyBorder="1" applyAlignment="1">
      <alignment horizontal="center" vertical="center" wrapText="1"/>
      <protection/>
    </xf>
    <xf numFmtId="0" fontId="2" fillId="33" borderId="13" xfId="0" applyNumberFormat="1" applyFont="1" applyFill="1" applyBorder="1" applyAlignment="1">
      <alignment horizontal="center" vertical="center" wrapText="1"/>
    </xf>
    <xf numFmtId="0" fontId="12" fillId="33" borderId="12" xfId="44" applyNumberFormat="1" applyFont="1" applyFill="1" applyBorder="1" applyAlignment="1">
      <alignment horizontal="center" vertical="center" wrapText="1"/>
      <protection/>
    </xf>
    <xf numFmtId="0" fontId="12" fillId="33" borderId="10" xfId="44" applyNumberFormat="1" applyFont="1" applyFill="1" applyBorder="1" applyAlignment="1">
      <alignment horizontal="center" vertical="center" wrapText="1"/>
      <protection/>
    </xf>
    <xf numFmtId="0" fontId="12" fillId="33" borderId="12" xfId="46" applyNumberFormat="1" applyFont="1" applyFill="1" applyBorder="1" applyAlignment="1">
      <alignment horizontal="center" vertical="center" wrapText="1"/>
      <protection/>
    </xf>
    <xf numFmtId="0" fontId="12" fillId="33" borderId="10" xfId="46" applyNumberFormat="1" applyFont="1" applyFill="1" applyBorder="1" applyAlignment="1">
      <alignment horizontal="center" vertical="center" wrapText="1"/>
      <protection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5" fillId="33" borderId="14" xfId="44" applyNumberFormat="1" applyFont="1" applyFill="1" applyBorder="1" applyAlignment="1">
      <alignment horizontal="center" vertical="center" wrapText="1"/>
      <protection/>
    </xf>
    <xf numFmtId="0" fontId="5" fillId="33" borderId="12" xfId="44" applyNumberFormat="1" applyFont="1" applyFill="1" applyBorder="1" applyAlignment="1">
      <alignment horizontal="center" vertical="center" wrapText="1"/>
      <protection/>
    </xf>
    <xf numFmtId="0" fontId="45" fillId="34" borderId="12" xfId="0" applyNumberFormat="1" applyFont="1" applyFill="1" applyBorder="1" applyAlignment="1">
      <alignment horizontal="center" vertical="center" wrapText="1"/>
    </xf>
    <xf numFmtId="0" fontId="45" fillId="34" borderId="10" xfId="44" applyNumberFormat="1" applyFont="1" applyFill="1" applyBorder="1" applyAlignment="1">
      <alignment horizontal="center" vertical="center" wrapText="1"/>
      <protection/>
    </xf>
    <xf numFmtId="0" fontId="45" fillId="34" borderId="10" xfId="42" applyNumberFormat="1" applyFont="1" applyFill="1" applyBorder="1" applyAlignment="1">
      <alignment horizontal="center" vertical="center" wrapText="1"/>
      <protection/>
    </xf>
    <xf numFmtId="0" fontId="45" fillId="34" borderId="10" xfId="0" applyNumberFormat="1" applyFont="1" applyFill="1" applyBorder="1" applyAlignment="1">
      <alignment horizontal="center" vertical="center" wrapText="1"/>
    </xf>
    <xf numFmtId="0" fontId="46" fillId="34" borderId="10" xfId="42" applyNumberFormat="1" applyFont="1" applyFill="1" applyBorder="1" applyAlignment="1">
      <alignment horizontal="center" vertical="center" wrapText="1"/>
      <protection/>
    </xf>
    <xf numFmtId="0" fontId="46" fillId="34" borderId="11" xfId="42" applyNumberFormat="1" applyFont="1" applyFill="1" applyBorder="1" applyAlignment="1">
      <alignment horizontal="center" vertical="center" wrapText="1"/>
      <protection/>
    </xf>
    <xf numFmtId="0" fontId="45" fillId="34" borderId="11" xfId="42" applyNumberFormat="1" applyFont="1" applyFill="1" applyBorder="1" applyAlignment="1">
      <alignment horizontal="center" vertical="center" wrapText="1"/>
      <protection/>
    </xf>
    <xf numFmtId="0" fontId="0" fillId="34" borderId="0" xfId="0" applyNumberFormat="1" applyFill="1" applyAlignment="1">
      <alignment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7" xfId="40"/>
    <cellStyle name="常规_%E7%9B%B8%E5%85%B3%E6%83%85%E5%86%B5%E8%A1%A83(1)" xfId="41"/>
    <cellStyle name="常规_2011年县乡公路桥梁建设省投资补助建议计划表" xfId="42"/>
    <cellStyle name="常规_Sheet1" xfId="43"/>
    <cellStyle name="常规_附表5.2005年县乡公路桥梁建设建议计划表" xfId="44"/>
    <cellStyle name="常规_附件5：2011年县道改造省投资补助建议计划表" xfId="45"/>
    <cellStyle name="常规_通达工程西部计划2003-11-20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样式 1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J25" sqref="J25"/>
    </sheetView>
  </sheetViews>
  <sheetFormatPr defaultColWidth="9.140625" defaultRowHeight="15"/>
  <cols>
    <col min="1" max="2" width="8.8515625" style="1" customWidth="1"/>
    <col min="3" max="3" width="24.7109375" style="12" customWidth="1"/>
    <col min="4" max="4" width="5.7109375" style="1" customWidth="1"/>
    <col min="5" max="5" width="9.28125" style="12" customWidth="1"/>
    <col min="6" max="6" width="6.421875" style="12" customWidth="1"/>
    <col min="7" max="8" width="9.8515625" style="12" customWidth="1"/>
    <col min="9" max="9" width="8.00390625" style="12" customWidth="1"/>
    <col min="10" max="10" width="9.8515625" style="12" customWidth="1"/>
    <col min="11" max="11" width="17.421875" style="37" customWidth="1"/>
    <col min="12" max="12" width="16.421875" style="37" customWidth="1"/>
    <col min="13" max="13" width="6.28125" style="1" customWidth="1"/>
    <col min="14" max="16384" width="8.8515625" style="1" customWidth="1"/>
  </cols>
  <sheetData>
    <row r="1" spans="1:13" ht="33" customHeight="1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s="12" customFormat="1" ht="49.5" customHeight="1">
      <c r="A2" s="14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2" t="s">
        <v>104</v>
      </c>
      <c r="J2" s="13" t="s">
        <v>84</v>
      </c>
      <c r="K2" s="25" t="s">
        <v>105</v>
      </c>
      <c r="L2" s="25" t="s">
        <v>8</v>
      </c>
      <c r="M2" s="11" t="s">
        <v>9</v>
      </c>
    </row>
    <row r="3" spans="1:13" ht="23.25" customHeight="1">
      <c r="A3" s="58" t="s">
        <v>99</v>
      </c>
      <c r="B3" s="58"/>
      <c r="C3" s="59"/>
      <c r="D3" s="13"/>
      <c r="E3" s="13">
        <f>SUM(E4,E6,E10,E22,E24,E30)</f>
        <v>1697</v>
      </c>
      <c r="F3" s="13"/>
      <c r="G3" s="13">
        <f>SUM(G4,G6,G10,G22,G24,G30)</f>
        <v>12492</v>
      </c>
      <c r="H3" s="13">
        <f>SUM(H4,H6,H10,H22,H24,H30)</f>
        <v>1872.7999999999997</v>
      </c>
      <c r="I3" s="13"/>
      <c r="J3" s="13">
        <f>SUM(J4,J6,J10,J22,J24,J30)</f>
        <v>1674.1999999999998</v>
      </c>
      <c r="K3" s="25"/>
      <c r="L3" s="25"/>
      <c r="M3" s="11"/>
    </row>
    <row r="4" spans="1:13" s="42" customFormat="1" ht="23.25" customHeight="1">
      <c r="A4" s="52" t="s">
        <v>90</v>
      </c>
      <c r="B4" s="53"/>
      <c r="C4" s="53"/>
      <c r="D4" s="38"/>
      <c r="E4" s="38">
        <f>E5</f>
        <v>82</v>
      </c>
      <c r="F4" s="38"/>
      <c r="G4" s="38">
        <f>G5</f>
        <v>209</v>
      </c>
      <c r="H4" s="38">
        <f>H5</f>
        <v>48.8</v>
      </c>
      <c r="I4" s="38"/>
      <c r="J4" s="38">
        <f>H5</f>
        <v>48.8</v>
      </c>
      <c r="K4" s="39"/>
      <c r="L4" s="40"/>
      <c r="M4" s="41"/>
    </row>
    <row r="5" spans="1:13" ht="23.25" customHeight="1">
      <c r="A5" s="15" t="s">
        <v>66</v>
      </c>
      <c r="B5" s="13" t="s">
        <v>67</v>
      </c>
      <c r="C5" s="13" t="s">
        <v>11</v>
      </c>
      <c r="D5" s="13" t="s">
        <v>12</v>
      </c>
      <c r="E5" s="13">
        <v>82</v>
      </c>
      <c r="F5" s="13">
        <v>8.5</v>
      </c>
      <c r="G5" s="13">
        <v>209</v>
      </c>
      <c r="H5" s="2">
        <v>48.8</v>
      </c>
      <c r="I5" s="9"/>
      <c r="J5" s="2">
        <f>H5</f>
        <v>48.8</v>
      </c>
      <c r="K5" s="26" t="s">
        <v>13</v>
      </c>
      <c r="L5" s="26" t="s">
        <v>14</v>
      </c>
      <c r="M5" s="17"/>
    </row>
    <row r="6" spans="1:13" s="42" customFormat="1" ht="23.25" customHeight="1">
      <c r="A6" s="52" t="s">
        <v>91</v>
      </c>
      <c r="B6" s="53"/>
      <c r="C6" s="53"/>
      <c r="D6" s="38"/>
      <c r="E6" s="38">
        <f>SUM(E7:E9)</f>
        <v>230.1</v>
      </c>
      <c r="F6" s="38"/>
      <c r="G6" s="38">
        <f>SUM(G7:G9)</f>
        <v>1412</v>
      </c>
      <c r="H6" s="38">
        <f>SUM(H7:H9)</f>
        <v>169</v>
      </c>
      <c r="I6" s="38"/>
      <c r="J6" s="38">
        <f>SUM(J7:J9)</f>
        <v>169</v>
      </c>
      <c r="K6" s="39"/>
      <c r="L6" s="40"/>
      <c r="M6" s="41"/>
    </row>
    <row r="7" spans="1:13" ht="23.25" customHeight="1">
      <c r="A7" s="18" t="s">
        <v>68</v>
      </c>
      <c r="B7" s="3" t="s">
        <v>69</v>
      </c>
      <c r="C7" s="3" t="s">
        <v>102</v>
      </c>
      <c r="D7" s="3" t="s">
        <v>12</v>
      </c>
      <c r="E7" s="13">
        <v>125</v>
      </c>
      <c r="F7" s="13">
        <v>8.5</v>
      </c>
      <c r="G7" s="13">
        <v>810</v>
      </c>
      <c r="H7" s="13">
        <v>106.3</v>
      </c>
      <c r="I7" s="13"/>
      <c r="J7" s="13">
        <f>H7</f>
        <v>106.3</v>
      </c>
      <c r="K7" s="25" t="s">
        <v>15</v>
      </c>
      <c r="L7" s="27" t="s">
        <v>16</v>
      </c>
      <c r="M7" s="11"/>
    </row>
    <row r="8" spans="1:13" ht="23.25" customHeight="1">
      <c r="A8" s="18" t="s">
        <v>68</v>
      </c>
      <c r="B8" s="3" t="s">
        <v>69</v>
      </c>
      <c r="C8" s="2" t="s">
        <v>101</v>
      </c>
      <c r="D8" s="2" t="s">
        <v>12</v>
      </c>
      <c r="E8" s="2">
        <v>62</v>
      </c>
      <c r="F8" s="2">
        <v>8.5</v>
      </c>
      <c r="G8" s="2">
        <v>329</v>
      </c>
      <c r="H8" s="2">
        <v>37</v>
      </c>
      <c r="I8" s="9"/>
      <c r="J8" s="13">
        <v>37</v>
      </c>
      <c r="K8" s="28" t="s">
        <v>85</v>
      </c>
      <c r="L8" s="27" t="s">
        <v>86</v>
      </c>
      <c r="M8" s="17"/>
    </row>
    <row r="9" spans="1:13" ht="23.25" customHeight="1">
      <c r="A9" s="18" t="s">
        <v>68</v>
      </c>
      <c r="B9" s="3" t="s">
        <v>69</v>
      </c>
      <c r="C9" s="2" t="s">
        <v>100</v>
      </c>
      <c r="D9" s="2" t="s">
        <v>12</v>
      </c>
      <c r="E9" s="2">
        <v>43.1</v>
      </c>
      <c r="F9" s="2">
        <v>8.5</v>
      </c>
      <c r="G9" s="2">
        <v>273</v>
      </c>
      <c r="H9" s="2">
        <v>25.7</v>
      </c>
      <c r="I9" s="9"/>
      <c r="J9" s="13">
        <f>H9</f>
        <v>25.7</v>
      </c>
      <c r="K9" s="28" t="s">
        <v>97</v>
      </c>
      <c r="L9" s="27" t="s">
        <v>98</v>
      </c>
      <c r="M9" s="17"/>
    </row>
    <row r="10" spans="1:13" s="42" customFormat="1" ht="23.25" customHeight="1">
      <c r="A10" s="54" t="s">
        <v>92</v>
      </c>
      <c r="B10" s="55"/>
      <c r="C10" s="55"/>
      <c r="D10" s="43"/>
      <c r="E10" s="43">
        <f>SUM(E11:E21)</f>
        <v>938.8000000000001</v>
      </c>
      <c r="F10" s="43"/>
      <c r="G10" s="43">
        <f>SUM(G11:G21)</f>
        <v>8684.9</v>
      </c>
      <c r="H10" s="43">
        <f>SUM(H11:H21)</f>
        <v>1256</v>
      </c>
      <c r="I10" s="43"/>
      <c r="J10" s="43">
        <f>SUM(J11:J21)</f>
        <v>1057.4</v>
      </c>
      <c r="K10" s="44"/>
      <c r="L10" s="44"/>
      <c r="M10" s="45"/>
    </row>
    <row r="11" spans="1:13" ht="23.25" customHeight="1">
      <c r="A11" s="18" t="s">
        <v>87</v>
      </c>
      <c r="B11" s="3" t="s">
        <v>54</v>
      </c>
      <c r="C11" s="2" t="s">
        <v>55</v>
      </c>
      <c r="D11" s="4" t="s">
        <v>29</v>
      </c>
      <c r="E11" s="4">
        <v>60.5</v>
      </c>
      <c r="F11" s="5">
        <v>12</v>
      </c>
      <c r="G11" s="2">
        <v>950</v>
      </c>
      <c r="H11" s="6">
        <v>122.5</v>
      </c>
      <c r="I11" s="2"/>
      <c r="J11" s="2">
        <f>H11</f>
        <v>122.5</v>
      </c>
      <c r="K11" s="29" t="s">
        <v>96</v>
      </c>
      <c r="L11" s="30"/>
      <c r="M11" s="7"/>
    </row>
    <row r="12" spans="1:13" ht="23.25" customHeight="1">
      <c r="A12" s="23" t="s">
        <v>19</v>
      </c>
      <c r="B12" s="8" t="s">
        <v>73</v>
      </c>
      <c r="C12" s="5" t="s">
        <v>18</v>
      </c>
      <c r="D12" s="4" t="s">
        <v>29</v>
      </c>
      <c r="E12" s="13">
        <v>355</v>
      </c>
      <c r="F12" s="13">
        <v>16</v>
      </c>
      <c r="G12" s="13">
        <v>4860</v>
      </c>
      <c r="H12" s="6">
        <v>664.8</v>
      </c>
      <c r="I12" s="9"/>
      <c r="J12" s="2">
        <f>H12</f>
        <v>664.8</v>
      </c>
      <c r="K12" s="26" t="s">
        <v>74</v>
      </c>
      <c r="L12" s="31"/>
      <c r="M12" s="24"/>
    </row>
    <row r="13" spans="1:13" ht="32.25" customHeight="1">
      <c r="A13" s="23" t="s">
        <v>19</v>
      </c>
      <c r="B13" s="8" t="s">
        <v>75</v>
      </c>
      <c r="C13" s="5" t="s">
        <v>56</v>
      </c>
      <c r="D13" s="4" t="s">
        <v>29</v>
      </c>
      <c r="E13" s="13">
        <v>45</v>
      </c>
      <c r="F13" s="13">
        <v>13</v>
      </c>
      <c r="G13" s="13">
        <v>322</v>
      </c>
      <c r="H13" s="6">
        <v>52.7</v>
      </c>
      <c r="I13" s="9"/>
      <c r="J13" s="6">
        <v>52.7</v>
      </c>
      <c r="K13" s="26" t="s">
        <v>76</v>
      </c>
      <c r="L13" s="32" t="s">
        <v>77</v>
      </c>
      <c r="M13" s="24"/>
    </row>
    <row r="14" spans="1:13" ht="23.25" customHeight="1">
      <c r="A14" s="23" t="s">
        <v>19</v>
      </c>
      <c r="B14" s="8" t="s">
        <v>20</v>
      </c>
      <c r="C14" s="5" t="s">
        <v>57</v>
      </c>
      <c r="D14" s="4" t="s">
        <v>60</v>
      </c>
      <c r="E14" s="13">
        <v>40</v>
      </c>
      <c r="F14" s="13">
        <v>8</v>
      </c>
      <c r="G14" s="13">
        <v>150.5</v>
      </c>
      <c r="H14" s="6">
        <f aca="true" t="shared" si="0" ref="H14:H19">E14*F14*0.09</f>
        <v>28.799999999999997</v>
      </c>
      <c r="I14" s="9"/>
      <c r="J14" s="6">
        <v>17</v>
      </c>
      <c r="K14" s="26" t="s">
        <v>78</v>
      </c>
      <c r="L14" s="33" t="s">
        <v>21</v>
      </c>
      <c r="M14" s="24"/>
    </row>
    <row r="15" spans="1:13" ht="23.25" customHeight="1">
      <c r="A15" s="23" t="s">
        <v>19</v>
      </c>
      <c r="B15" s="8" t="s">
        <v>20</v>
      </c>
      <c r="C15" s="5" t="s">
        <v>58</v>
      </c>
      <c r="D15" s="4" t="s">
        <v>60</v>
      </c>
      <c r="E15" s="13">
        <v>48</v>
      </c>
      <c r="F15" s="13">
        <v>10</v>
      </c>
      <c r="G15" s="13">
        <v>576</v>
      </c>
      <c r="H15" s="6">
        <f t="shared" si="0"/>
        <v>43.199999999999996</v>
      </c>
      <c r="I15" s="9"/>
      <c r="J15" s="6">
        <v>22</v>
      </c>
      <c r="K15" s="26" t="s">
        <v>22</v>
      </c>
      <c r="L15" s="33" t="s">
        <v>23</v>
      </c>
      <c r="M15" s="24"/>
    </row>
    <row r="16" spans="1:13" ht="23.25" customHeight="1">
      <c r="A16" s="23" t="s">
        <v>19</v>
      </c>
      <c r="B16" s="8" t="s">
        <v>20</v>
      </c>
      <c r="C16" s="5" t="s">
        <v>59</v>
      </c>
      <c r="D16" s="4" t="s">
        <v>61</v>
      </c>
      <c r="E16" s="13">
        <v>75.1</v>
      </c>
      <c r="F16" s="13">
        <v>7.5</v>
      </c>
      <c r="G16" s="13">
        <v>215</v>
      </c>
      <c r="H16" s="6">
        <v>50.7</v>
      </c>
      <c r="I16" s="9"/>
      <c r="J16" s="6">
        <v>29</v>
      </c>
      <c r="K16" s="26" t="s">
        <v>24</v>
      </c>
      <c r="L16" s="33" t="s">
        <v>25</v>
      </c>
      <c r="M16" s="24"/>
    </row>
    <row r="17" spans="1:13" ht="23.25" customHeight="1">
      <c r="A17" s="23" t="s">
        <v>19</v>
      </c>
      <c r="B17" s="8" t="s">
        <v>20</v>
      </c>
      <c r="C17" s="5" t="s">
        <v>62</v>
      </c>
      <c r="D17" s="4" t="s">
        <v>61</v>
      </c>
      <c r="E17" s="13">
        <v>57.5</v>
      </c>
      <c r="F17" s="13">
        <v>7.5</v>
      </c>
      <c r="G17" s="13">
        <v>285</v>
      </c>
      <c r="H17" s="6">
        <v>38.8</v>
      </c>
      <c r="I17" s="9"/>
      <c r="J17" s="6">
        <v>16</v>
      </c>
      <c r="K17" s="26" t="s">
        <v>27</v>
      </c>
      <c r="L17" s="33" t="s">
        <v>28</v>
      </c>
      <c r="M17" s="24"/>
    </row>
    <row r="18" spans="1:13" ht="23.25" customHeight="1">
      <c r="A18" s="23" t="s">
        <v>19</v>
      </c>
      <c r="B18" s="8" t="s">
        <v>20</v>
      </c>
      <c r="C18" s="5" t="s">
        <v>63</v>
      </c>
      <c r="D18" s="4" t="s">
        <v>29</v>
      </c>
      <c r="E18" s="13">
        <v>46.7</v>
      </c>
      <c r="F18" s="13">
        <v>7</v>
      </c>
      <c r="G18" s="13">
        <v>171.3</v>
      </c>
      <c r="H18" s="6">
        <v>29.4</v>
      </c>
      <c r="I18" s="9"/>
      <c r="J18" s="6">
        <v>12</v>
      </c>
      <c r="K18" s="26" t="s">
        <v>30</v>
      </c>
      <c r="L18" s="33" t="s">
        <v>31</v>
      </c>
      <c r="M18" s="24"/>
    </row>
    <row r="19" spans="1:13" ht="23.25" customHeight="1">
      <c r="A19" s="23" t="s">
        <v>19</v>
      </c>
      <c r="B19" s="8" t="s">
        <v>20</v>
      </c>
      <c r="C19" s="5" t="s">
        <v>64</v>
      </c>
      <c r="D19" s="4" t="s">
        <v>29</v>
      </c>
      <c r="E19" s="13">
        <v>40</v>
      </c>
      <c r="F19" s="13">
        <v>8.5</v>
      </c>
      <c r="G19" s="13">
        <v>212.8</v>
      </c>
      <c r="H19" s="6">
        <f t="shared" si="0"/>
        <v>30.599999999999998</v>
      </c>
      <c r="I19" s="9"/>
      <c r="J19" s="6">
        <v>13</v>
      </c>
      <c r="K19" s="26" t="s">
        <v>32</v>
      </c>
      <c r="L19" s="33"/>
      <c r="M19" s="24"/>
    </row>
    <row r="20" spans="1:13" ht="23.25" customHeight="1">
      <c r="A20" s="23" t="s">
        <v>19</v>
      </c>
      <c r="B20" s="8" t="s">
        <v>20</v>
      </c>
      <c r="C20" s="5" t="s">
        <v>65</v>
      </c>
      <c r="D20" s="4" t="s">
        <v>26</v>
      </c>
      <c r="E20" s="13">
        <v>119</v>
      </c>
      <c r="F20" s="13">
        <v>12</v>
      </c>
      <c r="G20" s="13">
        <v>714</v>
      </c>
      <c r="H20" s="6">
        <v>157.1</v>
      </c>
      <c r="I20" s="9"/>
      <c r="J20" s="6">
        <v>71</v>
      </c>
      <c r="K20" s="26" t="s">
        <v>33</v>
      </c>
      <c r="L20" s="33" t="s">
        <v>34</v>
      </c>
      <c r="M20" s="24"/>
    </row>
    <row r="21" spans="1:13" ht="23.25" customHeight="1">
      <c r="A21" s="18" t="s">
        <v>79</v>
      </c>
      <c r="B21" s="3" t="s">
        <v>80</v>
      </c>
      <c r="C21" s="5" t="s">
        <v>35</v>
      </c>
      <c r="D21" s="4" t="s">
        <v>81</v>
      </c>
      <c r="E21" s="4">
        <v>52</v>
      </c>
      <c r="F21" s="5">
        <v>8</v>
      </c>
      <c r="G21" s="10">
        <v>228.3</v>
      </c>
      <c r="H21" s="6">
        <v>37.4</v>
      </c>
      <c r="I21" s="9"/>
      <c r="J21" s="6">
        <v>37.4</v>
      </c>
      <c r="K21" s="26" t="s">
        <v>82</v>
      </c>
      <c r="L21" s="26"/>
      <c r="M21" s="16"/>
    </row>
    <row r="22" spans="1:13" s="42" customFormat="1" ht="23.25" customHeight="1">
      <c r="A22" s="56" t="s">
        <v>93</v>
      </c>
      <c r="B22" s="57"/>
      <c r="C22" s="57"/>
      <c r="D22" s="47"/>
      <c r="E22" s="46">
        <f>SUM(E23)</f>
        <v>33.6</v>
      </c>
      <c r="F22" s="46"/>
      <c r="G22" s="46">
        <f>SUM(G23)</f>
        <v>99.1</v>
      </c>
      <c r="H22" s="46">
        <f>SUM(H23)</f>
        <v>18.6</v>
      </c>
      <c r="I22" s="46"/>
      <c r="J22" s="46">
        <f>SUM(J23)</f>
        <v>18.6</v>
      </c>
      <c r="K22" s="48"/>
      <c r="L22" s="48"/>
      <c r="M22" s="49"/>
    </row>
    <row r="23" spans="1:13" ht="23.25" customHeight="1">
      <c r="A23" s="15" t="s">
        <v>88</v>
      </c>
      <c r="B23" s="13" t="s">
        <v>89</v>
      </c>
      <c r="C23" s="13" t="s">
        <v>36</v>
      </c>
      <c r="D23" s="13" t="s">
        <v>17</v>
      </c>
      <c r="E23" s="13">
        <v>33.6</v>
      </c>
      <c r="F23" s="13">
        <v>8.5</v>
      </c>
      <c r="G23" s="13">
        <v>99.1</v>
      </c>
      <c r="H23" s="2">
        <v>18.6</v>
      </c>
      <c r="I23" s="9"/>
      <c r="J23" s="2">
        <f>H23</f>
        <v>18.6</v>
      </c>
      <c r="K23" s="28" t="s">
        <v>37</v>
      </c>
      <c r="M23" s="16"/>
    </row>
    <row r="24" spans="1:13" s="42" customFormat="1" ht="23.25" customHeight="1">
      <c r="A24" s="52" t="s">
        <v>94</v>
      </c>
      <c r="B24" s="53"/>
      <c r="C24" s="53"/>
      <c r="D24" s="38"/>
      <c r="E24" s="38">
        <f>SUM(E25:E29)</f>
        <v>357.5</v>
      </c>
      <c r="F24" s="50"/>
      <c r="G24" s="50">
        <f>SUM(G25:G29)</f>
        <v>1896</v>
      </c>
      <c r="H24" s="50">
        <f>SUM(H25:H29)</f>
        <v>351.4</v>
      </c>
      <c r="I24" s="50"/>
      <c r="J24" s="50">
        <f>SUM(J25:J29)</f>
        <v>351.4</v>
      </c>
      <c r="K24" s="39"/>
      <c r="L24" s="40"/>
      <c r="M24" s="41"/>
    </row>
    <row r="25" spans="1:13" s="67" customFormat="1" ht="23.25" customHeight="1">
      <c r="A25" s="60" t="s">
        <v>106</v>
      </c>
      <c r="B25" s="61" t="s">
        <v>107</v>
      </c>
      <c r="C25" s="61" t="s">
        <v>108</v>
      </c>
      <c r="D25" s="61" t="s">
        <v>109</v>
      </c>
      <c r="E25" s="61">
        <v>54</v>
      </c>
      <c r="F25" s="61">
        <v>6.5</v>
      </c>
      <c r="G25" s="61">
        <v>180</v>
      </c>
      <c r="H25" s="61">
        <v>23</v>
      </c>
      <c r="I25" s="62"/>
      <c r="J25" s="63">
        <v>23</v>
      </c>
      <c r="K25" s="64" t="s">
        <v>110</v>
      </c>
      <c r="L25" s="65" t="s">
        <v>111</v>
      </c>
      <c r="M25" s="66"/>
    </row>
    <row r="26" spans="1:13" ht="23.25" customHeight="1">
      <c r="A26" s="15" t="s">
        <v>71</v>
      </c>
      <c r="B26" s="13" t="s">
        <v>70</v>
      </c>
      <c r="C26" s="13" t="s">
        <v>38</v>
      </c>
      <c r="D26" s="13" t="s">
        <v>26</v>
      </c>
      <c r="E26" s="13">
        <v>102</v>
      </c>
      <c r="F26" s="13">
        <v>21.5</v>
      </c>
      <c r="G26" s="13">
        <v>936</v>
      </c>
      <c r="H26" s="13">
        <v>175.4</v>
      </c>
      <c r="I26" s="9"/>
      <c r="J26" s="13">
        <v>175.4</v>
      </c>
      <c r="K26" s="34" t="s">
        <v>39</v>
      </c>
      <c r="L26" s="35" t="s">
        <v>103</v>
      </c>
      <c r="M26" s="16"/>
    </row>
    <row r="27" spans="1:13" ht="23.25" customHeight="1">
      <c r="A27" s="15" t="s">
        <v>71</v>
      </c>
      <c r="B27" s="13" t="s">
        <v>70</v>
      </c>
      <c r="C27" s="13" t="s">
        <v>40</v>
      </c>
      <c r="D27" s="13" t="s">
        <v>26</v>
      </c>
      <c r="E27" s="13">
        <v>54</v>
      </c>
      <c r="F27" s="13">
        <v>21.5</v>
      </c>
      <c r="G27" s="13">
        <v>430</v>
      </c>
      <c r="H27" s="13">
        <v>75.5</v>
      </c>
      <c r="I27" s="9"/>
      <c r="J27" s="9">
        <v>75.5</v>
      </c>
      <c r="K27" s="28" t="s">
        <v>39</v>
      </c>
      <c r="L27" s="27" t="s">
        <v>41</v>
      </c>
      <c r="M27" s="17"/>
    </row>
    <row r="28" spans="1:13" ht="23.25" customHeight="1">
      <c r="A28" s="15" t="s">
        <v>71</v>
      </c>
      <c r="B28" s="13" t="s">
        <v>72</v>
      </c>
      <c r="C28" s="13" t="s">
        <v>52</v>
      </c>
      <c r="D28" s="13" t="s">
        <v>53</v>
      </c>
      <c r="E28" s="13">
        <v>85.5</v>
      </c>
      <c r="F28" s="13">
        <v>7.5</v>
      </c>
      <c r="G28" s="13">
        <v>213</v>
      </c>
      <c r="H28" s="13">
        <v>44.9</v>
      </c>
      <c r="I28" s="9"/>
      <c r="J28" s="2">
        <v>44.9</v>
      </c>
      <c r="K28" s="26" t="s">
        <v>42</v>
      </c>
      <c r="L28" s="35" t="s">
        <v>43</v>
      </c>
      <c r="M28" s="35" t="s">
        <v>83</v>
      </c>
    </row>
    <row r="29" spans="1:13" ht="23.25" customHeight="1">
      <c r="A29" s="15" t="s">
        <v>71</v>
      </c>
      <c r="B29" s="13" t="s">
        <v>72</v>
      </c>
      <c r="C29" s="13" t="s">
        <v>44</v>
      </c>
      <c r="D29" s="13" t="s">
        <v>53</v>
      </c>
      <c r="E29" s="13">
        <v>62</v>
      </c>
      <c r="F29" s="13">
        <v>7.5</v>
      </c>
      <c r="G29" s="13">
        <v>137</v>
      </c>
      <c r="H29" s="13">
        <v>32.6</v>
      </c>
      <c r="I29" s="9"/>
      <c r="J29" s="2">
        <v>32.6</v>
      </c>
      <c r="K29" s="26" t="s">
        <v>45</v>
      </c>
      <c r="L29" s="35" t="s">
        <v>46</v>
      </c>
      <c r="M29" s="16"/>
    </row>
    <row r="30" spans="1:13" s="42" customFormat="1" ht="23.25" customHeight="1">
      <c r="A30" s="56" t="s">
        <v>95</v>
      </c>
      <c r="B30" s="57"/>
      <c r="C30" s="57"/>
      <c r="D30" s="47"/>
      <c r="E30" s="46">
        <f>SUM(E31)</f>
        <v>55</v>
      </c>
      <c r="F30" s="46"/>
      <c r="G30" s="46">
        <f>SUM(G31)</f>
        <v>191</v>
      </c>
      <c r="H30" s="46">
        <f>SUM(H31)</f>
        <v>29</v>
      </c>
      <c r="I30" s="46"/>
      <c r="J30" s="46">
        <f>SUM(J31)</f>
        <v>29</v>
      </c>
      <c r="K30" s="48"/>
      <c r="L30" s="48"/>
      <c r="M30" s="49"/>
    </row>
    <row r="31" spans="1:13" ht="23.25" customHeight="1">
      <c r="A31" s="19" t="s">
        <v>47</v>
      </c>
      <c r="B31" s="20" t="s">
        <v>48</v>
      </c>
      <c r="C31" s="20" t="s">
        <v>51</v>
      </c>
      <c r="D31" s="20" t="s">
        <v>29</v>
      </c>
      <c r="E31" s="20">
        <v>55</v>
      </c>
      <c r="F31" s="20">
        <v>7.5</v>
      </c>
      <c r="G31" s="20">
        <v>191</v>
      </c>
      <c r="H31" s="13">
        <v>29</v>
      </c>
      <c r="I31" s="21"/>
      <c r="J31" s="20">
        <v>29</v>
      </c>
      <c r="K31" s="36" t="s">
        <v>49</v>
      </c>
      <c r="L31" s="36" t="s">
        <v>50</v>
      </c>
      <c r="M31" s="22"/>
    </row>
  </sheetData>
  <sheetProtection/>
  <mergeCells count="8">
    <mergeCell ref="A30:C30"/>
    <mergeCell ref="A3:C3"/>
    <mergeCell ref="A1:M1"/>
    <mergeCell ref="A4:C4"/>
    <mergeCell ref="A6:C6"/>
    <mergeCell ref="A10:C10"/>
    <mergeCell ref="A22:C22"/>
    <mergeCell ref="A24:C24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  <headerFooter>
    <oddHeader>&amp;L附件6-2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伍昊1</dc:creator>
  <cp:keywords/>
  <dc:description/>
  <cp:lastModifiedBy>伍昊1</cp:lastModifiedBy>
  <cp:lastPrinted>2016-01-31T04:53:34Z</cp:lastPrinted>
  <dcterms:created xsi:type="dcterms:W3CDTF">2016-01-14T07:49:57Z</dcterms:created>
  <dcterms:modified xsi:type="dcterms:W3CDTF">2016-02-01T05:52:15Z</dcterms:modified>
  <cp:category/>
  <cp:version/>
  <cp:contentType/>
  <cp:contentStatus/>
</cp:coreProperties>
</file>