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390" windowHeight="58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Sheet1!$A$1:$M$47</definedName>
    <definedName name="_xlnm.Print_Titles" localSheetId="0">Sheet1!$3:$4</definedName>
  </definedNames>
  <calcPr calcId="162913"/>
</workbook>
</file>

<file path=xl/calcChain.xml><?xml version="1.0" encoding="utf-8"?>
<calcChain xmlns="http://schemas.openxmlformats.org/spreadsheetml/2006/main">
  <c r="I17" i="1" l="1"/>
  <c r="I5" i="1" s="1"/>
  <c r="I6" i="1"/>
  <c r="J6" i="1" l="1"/>
  <c r="J17" i="1" l="1"/>
  <c r="H17" i="1"/>
  <c r="F17" i="1"/>
  <c r="D17" i="1"/>
  <c r="G22" i="1"/>
  <c r="G17" i="1"/>
  <c r="H6" i="1" l="1"/>
  <c r="F6" i="1"/>
  <c r="F5" i="1" s="1"/>
  <c r="D6" i="1"/>
  <c r="D5" i="1" s="1"/>
  <c r="G16" i="1"/>
  <c r="G13" i="1"/>
  <c r="G6" i="1" l="1"/>
  <c r="G5" i="1" s="1"/>
  <c r="J5" i="1"/>
  <c r="H5" i="1"/>
</calcChain>
</file>

<file path=xl/sharedStrings.xml><?xml version="1.0" encoding="utf-8"?>
<sst xmlns="http://schemas.openxmlformats.org/spreadsheetml/2006/main" count="99" uniqueCount="88">
  <si>
    <r>
      <t>序号</t>
    </r>
    <r>
      <rPr>
        <b/>
        <sz val="11"/>
        <rFont val="Times New Roman"/>
        <family val="1"/>
      </rPr>
      <t/>
    </r>
  </si>
  <si>
    <t>项目名称</t>
    <phoneticPr fontId="3" type="noConversion"/>
  </si>
  <si>
    <t>里程（km）</t>
    <phoneticPr fontId="3" type="noConversion"/>
  </si>
  <si>
    <t>建设年限</t>
    <phoneticPr fontId="3" type="noConversion"/>
  </si>
  <si>
    <t>总投资</t>
    <phoneticPr fontId="3" type="noConversion"/>
  </si>
  <si>
    <t>省级资本金（不含国家补助）</t>
    <phoneticPr fontId="3" type="noConversion"/>
  </si>
  <si>
    <t>总额</t>
    <phoneticPr fontId="3" type="noConversion"/>
  </si>
  <si>
    <t>合计</t>
    <phoneticPr fontId="3" type="noConversion"/>
  </si>
  <si>
    <t>2016-2020</t>
    <phoneticPr fontId="3" type="noConversion"/>
  </si>
  <si>
    <t>梅大高速公路梅州东环支线（原梅州东环高速公路）</t>
  </si>
  <si>
    <t>省交通集团</t>
    <phoneticPr fontId="1" type="noConversion"/>
  </si>
  <si>
    <t>项目单位</t>
    <phoneticPr fontId="3" type="noConversion"/>
  </si>
  <si>
    <t>兴宁至汕尾高速公路陆河至汕尾段</t>
  </si>
  <si>
    <t>2015-2018</t>
    <phoneticPr fontId="3" type="noConversion"/>
  </si>
  <si>
    <t>汕头至湛江高速公路惠州至清远段</t>
    <phoneticPr fontId="3" type="noConversion"/>
  </si>
  <si>
    <t>潮汕环线高速公路（含潮汕连接线）</t>
    <phoneticPr fontId="3" type="noConversion"/>
  </si>
  <si>
    <t>2015-2019</t>
    <phoneticPr fontId="3" type="noConversion"/>
  </si>
  <si>
    <t>怀集至阳江高速公路海陵岛大桥</t>
    <phoneticPr fontId="3" type="noConversion"/>
  </si>
  <si>
    <t>大埔至潮州港高速公路（含大埔至漳州支线）</t>
    <phoneticPr fontId="3" type="noConversion"/>
  </si>
  <si>
    <t>兴宁至汕尾高速公路五华至陆河段</t>
    <phoneticPr fontId="3" type="noConversion"/>
  </si>
  <si>
    <t>河惠莞高速公路河源紫金至惠州惠阳段</t>
    <phoneticPr fontId="3" type="noConversion"/>
  </si>
  <si>
    <t>罗定（省界）至信宜高速公路</t>
    <phoneticPr fontId="3" type="noConversion"/>
  </si>
  <si>
    <t>一、经营性项目（9项）</t>
    <phoneticPr fontId="3" type="noConversion"/>
  </si>
  <si>
    <t>前期工作批复</t>
    <phoneticPr fontId="3" type="noConversion"/>
  </si>
  <si>
    <t>立项核准（审批）批复</t>
    <phoneticPr fontId="3" type="noConversion"/>
  </si>
  <si>
    <r>
      <rPr>
        <sz val="11"/>
        <rFont val="宋体"/>
        <family val="3"/>
        <charset val="134"/>
      </rPr>
      <t>粤发改交通函〔</t>
    </r>
    <r>
      <rPr>
        <sz val="11"/>
        <rFont val="Times New Roman"/>
        <family val="1"/>
      </rPr>
      <t>2015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4315</t>
    </r>
    <r>
      <rPr>
        <sz val="11"/>
        <rFont val="宋体"/>
        <family val="3"/>
        <charset val="134"/>
      </rPr>
      <t>号
粤发改交通函〔</t>
    </r>
    <r>
      <rPr>
        <sz val="11"/>
        <rFont val="Times New Roman"/>
        <family val="1"/>
      </rPr>
      <t>2015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5979</t>
    </r>
    <r>
      <rPr>
        <sz val="11"/>
        <rFont val="宋体"/>
        <family val="3"/>
        <charset val="134"/>
      </rPr>
      <t>号</t>
    </r>
  </si>
  <si>
    <r>
      <rPr>
        <sz val="11"/>
        <rFont val="Times New Roman"/>
        <family val="3"/>
        <charset val="134"/>
      </rPr>
      <t>粤发改交通函〔</t>
    </r>
    <r>
      <rPr>
        <sz val="11"/>
        <rFont val="Times New Roman"/>
        <family val="1"/>
      </rPr>
      <t>2015</t>
    </r>
    <r>
      <rPr>
        <sz val="11"/>
        <rFont val="Times New Roman"/>
        <family val="3"/>
        <charset val="134"/>
      </rPr>
      <t>〕</t>
    </r>
    <r>
      <rPr>
        <sz val="11"/>
        <rFont val="Times New Roman"/>
        <family val="1"/>
      </rPr>
      <t>5552</t>
    </r>
    <r>
      <rPr>
        <sz val="11"/>
        <rFont val="Times New Roman"/>
        <family val="3"/>
        <charset val="134"/>
      </rPr>
      <t>号
粤发改交通函〔</t>
    </r>
    <r>
      <rPr>
        <sz val="11"/>
        <rFont val="Times New Roman"/>
        <family val="1"/>
      </rPr>
      <t>2016</t>
    </r>
    <r>
      <rPr>
        <sz val="11"/>
        <rFont val="Times New Roman"/>
        <family val="3"/>
        <charset val="134"/>
      </rPr>
      <t>〕</t>
    </r>
    <r>
      <rPr>
        <sz val="11"/>
        <rFont val="Times New Roman"/>
        <family val="1"/>
      </rPr>
      <t>3180</t>
    </r>
    <r>
      <rPr>
        <sz val="11"/>
        <rFont val="Times New Roman"/>
        <family val="3"/>
        <charset val="134"/>
      </rPr>
      <t>号</t>
    </r>
  </si>
  <si>
    <r>
      <rPr>
        <sz val="11"/>
        <rFont val="Times New Roman"/>
        <family val="3"/>
        <charset val="134"/>
      </rPr>
      <t>粤发改交通函〔</t>
    </r>
    <r>
      <rPr>
        <sz val="11"/>
        <rFont val="Times New Roman"/>
        <family val="1"/>
      </rPr>
      <t>2015</t>
    </r>
    <r>
      <rPr>
        <sz val="11"/>
        <rFont val="Times New Roman"/>
        <family val="3"/>
        <charset val="134"/>
      </rPr>
      <t>〕</t>
    </r>
    <r>
      <rPr>
        <sz val="11"/>
        <rFont val="Times New Roman"/>
        <family val="1"/>
      </rPr>
      <t>5627</t>
    </r>
    <r>
      <rPr>
        <sz val="11"/>
        <rFont val="Times New Roman"/>
        <family val="3"/>
        <charset val="134"/>
      </rPr>
      <t>号</t>
    </r>
  </si>
  <si>
    <r>
      <rPr>
        <sz val="11"/>
        <rFont val="Times New Roman"/>
        <family val="3"/>
        <charset val="134"/>
      </rPr>
      <t>粤发改交通函〔</t>
    </r>
    <r>
      <rPr>
        <sz val="11"/>
        <rFont val="Times New Roman"/>
        <family val="1"/>
      </rPr>
      <t>2015</t>
    </r>
    <r>
      <rPr>
        <sz val="11"/>
        <rFont val="Times New Roman"/>
        <family val="3"/>
        <charset val="134"/>
      </rPr>
      <t>〕</t>
    </r>
    <r>
      <rPr>
        <sz val="11"/>
        <rFont val="Times New Roman"/>
        <family val="1"/>
      </rPr>
      <t>5894</t>
    </r>
    <r>
      <rPr>
        <sz val="11"/>
        <rFont val="Times New Roman"/>
        <family val="3"/>
        <charset val="134"/>
      </rPr>
      <t>号</t>
    </r>
  </si>
  <si>
    <r>
      <rPr>
        <sz val="11"/>
        <rFont val="Times New Roman"/>
        <family val="3"/>
        <charset val="134"/>
      </rPr>
      <t>粤发改交通函〔</t>
    </r>
    <r>
      <rPr>
        <sz val="11"/>
        <rFont val="Times New Roman"/>
        <family val="1"/>
      </rPr>
      <t>2016</t>
    </r>
    <r>
      <rPr>
        <sz val="11"/>
        <rFont val="Times New Roman"/>
        <family val="3"/>
        <charset val="134"/>
      </rPr>
      <t>〕</t>
    </r>
    <r>
      <rPr>
        <sz val="11"/>
        <rFont val="Times New Roman"/>
        <family val="1"/>
      </rPr>
      <t>5453</t>
    </r>
    <r>
      <rPr>
        <sz val="11"/>
        <rFont val="Times New Roman"/>
        <family val="3"/>
        <charset val="134"/>
      </rPr>
      <t>号</t>
    </r>
  </si>
  <si>
    <r>
      <rPr>
        <sz val="11"/>
        <rFont val="Times New Roman"/>
        <family val="3"/>
        <charset val="134"/>
      </rPr>
      <t>粤发改交通函〔</t>
    </r>
    <r>
      <rPr>
        <sz val="11"/>
        <rFont val="Times New Roman"/>
        <family val="1"/>
      </rPr>
      <t>2016</t>
    </r>
    <r>
      <rPr>
        <sz val="11"/>
        <rFont val="Times New Roman"/>
        <family val="3"/>
        <charset val="134"/>
      </rPr>
      <t>〕</t>
    </r>
    <r>
      <rPr>
        <sz val="11"/>
        <rFont val="Times New Roman"/>
        <family val="1"/>
      </rPr>
      <t>5451</t>
    </r>
    <r>
      <rPr>
        <sz val="11"/>
        <rFont val="Times New Roman"/>
        <family val="3"/>
        <charset val="134"/>
      </rPr>
      <t>号</t>
    </r>
  </si>
  <si>
    <r>
      <rPr>
        <sz val="11"/>
        <rFont val="宋体"/>
        <family val="3"/>
        <charset val="134"/>
      </rPr>
      <t>粤发改交通函〔</t>
    </r>
    <r>
      <rPr>
        <sz val="11"/>
        <rFont val="Times New Roman"/>
        <family val="1"/>
      </rPr>
      <t>2016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5452</t>
    </r>
    <r>
      <rPr>
        <sz val="11"/>
        <rFont val="宋体"/>
        <family val="3"/>
        <charset val="134"/>
      </rPr>
      <t>号</t>
    </r>
  </si>
  <si>
    <r>
      <rPr>
        <sz val="11"/>
        <rFont val="宋体"/>
        <family val="3"/>
        <charset val="134"/>
      </rPr>
      <t>粤发改交通函〔</t>
    </r>
    <r>
      <rPr>
        <sz val="11"/>
        <rFont val="Times New Roman"/>
        <family val="1"/>
      </rPr>
      <t>2016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5450</t>
    </r>
    <r>
      <rPr>
        <sz val="11"/>
        <rFont val="宋体"/>
        <family val="3"/>
        <charset val="134"/>
      </rPr>
      <t>号</t>
    </r>
  </si>
  <si>
    <r>
      <rPr>
        <sz val="11"/>
        <color theme="1"/>
        <rFont val="宋体"/>
        <family val="2"/>
        <charset val="134"/>
      </rPr>
      <t>粤交基〔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2"/>
        <charset val="134"/>
      </rPr>
      <t>〕</t>
    </r>
    <r>
      <rPr>
        <sz val="11"/>
        <color theme="1"/>
        <rFont val="Times New Roman"/>
        <family val="1"/>
      </rPr>
      <t>76</t>
    </r>
    <r>
      <rPr>
        <sz val="11"/>
        <color theme="1"/>
        <rFont val="宋体"/>
        <family val="2"/>
        <charset val="134"/>
      </rPr>
      <t>号</t>
    </r>
    <phoneticPr fontId="3" type="noConversion"/>
  </si>
  <si>
    <r>
      <rPr>
        <sz val="11"/>
        <color theme="1"/>
        <rFont val="宋体"/>
        <family val="2"/>
        <charset val="134"/>
      </rPr>
      <t>粤交基〔</t>
    </r>
    <r>
      <rPr>
        <sz val="11"/>
        <color theme="1"/>
        <rFont val="Times New Roman"/>
        <family val="1"/>
      </rPr>
      <t>2015</t>
    </r>
    <r>
      <rPr>
        <sz val="11"/>
        <color theme="1"/>
        <rFont val="宋体"/>
        <family val="2"/>
        <charset val="134"/>
      </rPr>
      <t>〕</t>
    </r>
    <r>
      <rPr>
        <sz val="11"/>
        <color theme="1"/>
        <rFont val="Times New Roman"/>
        <family val="1"/>
      </rPr>
      <t>1341</t>
    </r>
    <r>
      <rPr>
        <sz val="11"/>
        <color theme="1"/>
        <rFont val="宋体"/>
        <family val="2"/>
        <charset val="134"/>
      </rPr>
      <t>号</t>
    </r>
    <phoneticPr fontId="3" type="noConversion"/>
  </si>
  <si>
    <r>
      <rPr>
        <sz val="11"/>
        <color theme="1"/>
        <rFont val="宋体"/>
        <family val="2"/>
        <charset val="134"/>
      </rPr>
      <t>粤交基〔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2"/>
        <charset val="134"/>
      </rPr>
      <t>〕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2"/>
        <charset val="134"/>
      </rPr>
      <t>号</t>
    </r>
    <phoneticPr fontId="3" type="noConversion"/>
  </si>
  <si>
    <r>
      <rPr>
        <sz val="11"/>
        <color theme="1"/>
        <rFont val="宋体"/>
        <family val="2"/>
        <charset val="134"/>
      </rPr>
      <t>粤交基〔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2"/>
        <charset val="134"/>
      </rPr>
      <t>〕</t>
    </r>
    <r>
      <rPr>
        <sz val="11"/>
        <color theme="1"/>
        <rFont val="Times New Roman"/>
        <family val="1"/>
      </rPr>
      <t>1038</t>
    </r>
    <r>
      <rPr>
        <sz val="11"/>
        <color theme="1"/>
        <rFont val="宋体"/>
        <family val="2"/>
        <charset val="134"/>
      </rPr>
      <t>号</t>
    </r>
    <phoneticPr fontId="3" type="noConversion"/>
  </si>
  <si>
    <t>单位：亿元</t>
    <phoneticPr fontId="3" type="noConversion"/>
  </si>
  <si>
    <r>
      <rPr>
        <sz val="11"/>
        <color theme="1"/>
        <rFont val="宋体"/>
        <family val="3"/>
        <charset val="134"/>
      </rPr>
      <t>粤交基〔</t>
    </r>
    <r>
      <rPr>
        <sz val="11"/>
        <color theme="1"/>
        <rFont val="Times New Roman"/>
        <family val="1"/>
      </rPr>
      <t>2014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1003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</si>
  <si>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2"/>
        <charset val="134"/>
      </rPr>
      <t>粤交基〔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2"/>
        <charset val="134"/>
      </rPr>
      <t>〕</t>
    </r>
    <r>
      <rPr>
        <sz val="11"/>
        <color theme="1"/>
        <rFont val="Times New Roman"/>
        <family val="1"/>
      </rPr>
      <t xml:space="preserve">1475 </t>
    </r>
    <r>
      <rPr>
        <sz val="11"/>
        <color theme="1"/>
        <rFont val="宋体"/>
        <family val="2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</si>
  <si>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粤交基〔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 xml:space="preserve">1474 </t>
    </r>
    <r>
      <rPr>
        <sz val="11"/>
        <color theme="1"/>
        <rFont val="宋体"/>
        <family val="3"/>
        <charset val="134"/>
      </rPr>
      <t>号</t>
    </r>
    <phoneticPr fontId="3" type="noConversion"/>
  </si>
  <si>
    <t>2017年省管高速公路项目省级财政性资本金明细分配计划表</t>
    <phoneticPr fontId="3" type="noConversion"/>
  </si>
  <si>
    <t>2017年省级资本金（不含国家补助）</t>
    <phoneticPr fontId="3" type="noConversion"/>
  </si>
  <si>
    <t>本次下达</t>
    <phoneticPr fontId="3" type="noConversion"/>
  </si>
  <si>
    <t>已预下达</t>
    <phoneticPr fontId="3" type="noConversion"/>
  </si>
  <si>
    <t>初步设计</t>
    <phoneticPr fontId="3" type="noConversion"/>
  </si>
  <si>
    <r>
      <rPr>
        <sz val="11"/>
        <color theme="1"/>
        <rFont val="宋体"/>
        <family val="2"/>
        <charset val="134"/>
      </rPr>
      <t>粤交基〔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2"/>
        <charset val="134"/>
      </rPr>
      <t>〕</t>
    </r>
    <r>
      <rPr>
        <sz val="11"/>
        <color theme="1"/>
        <rFont val="Times New Roman"/>
        <family val="1"/>
      </rPr>
      <t>790</t>
    </r>
    <r>
      <rPr>
        <sz val="11"/>
        <color theme="1"/>
        <rFont val="宋体"/>
        <family val="2"/>
        <charset val="134"/>
      </rPr>
      <t>号</t>
    </r>
    <phoneticPr fontId="3" type="noConversion"/>
  </si>
  <si>
    <r>
      <rPr>
        <sz val="11"/>
        <color theme="1"/>
        <rFont val="宋体"/>
        <family val="2"/>
        <charset val="134"/>
      </rPr>
      <t>粤交基〔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2"/>
        <charset val="134"/>
      </rPr>
      <t>〕</t>
    </r>
    <r>
      <rPr>
        <sz val="11"/>
        <color theme="1"/>
        <rFont val="Times New Roman"/>
        <family val="1"/>
      </rPr>
      <t xml:space="preserve">1332 </t>
    </r>
    <r>
      <rPr>
        <sz val="11"/>
        <color theme="1"/>
        <rFont val="宋体"/>
        <family val="2"/>
        <charset val="134"/>
      </rPr>
      <t>号</t>
    </r>
    <phoneticPr fontId="3" type="noConversion"/>
  </si>
  <si>
    <t>备注</t>
    <phoneticPr fontId="3" type="noConversion"/>
  </si>
  <si>
    <r>
      <t>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号</t>
    </r>
  </si>
  <si>
    <r>
      <rPr>
        <sz val="11"/>
        <color theme="1"/>
        <rFont val="宋体"/>
        <family val="3"/>
        <charset val="134"/>
      </rPr>
      <t>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109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</si>
  <si>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132</t>
    </r>
    <r>
      <rPr>
        <sz val="11"/>
        <color theme="1"/>
        <rFont val="宋体"/>
        <family val="3"/>
        <charset val="134"/>
      </rPr>
      <t>号</t>
    </r>
    <phoneticPr fontId="3" type="noConversion"/>
  </si>
  <si>
    <t>2014-2018</t>
    <phoneticPr fontId="3" type="noConversion"/>
  </si>
  <si>
    <t>汕头至湛江高速公路云浮新兴至湛江段（含博贺港支线、渝湛连接线）</t>
    <phoneticPr fontId="3" type="noConversion"/>
  </si>
  <si>
    <t>二、政府还贷项目（3项）</t>
    <phoneticPr fontId="3" type="noConversion"/>
  </si>
  <si>
    <t>梅州至平远高速公路</t>
    <phoneticPr fontId="3" type="noConversion"/>
  </si>
  <si>
    <t>2015-2018</t>
    <phoneticPr fontId="3" type="noConversion"/>
  </si>
  <si>
    <t>武（汉）深（圳）高速公路仁化至博罗段</t>
    <phoneticPr fontId="3" type="noConversion"/>
  </si>
  <si>
    <t>汕（头）昆（明）高速公路龙川至怀集段</t>
    <phoneticPr fontId="3" type="noConversion"/>
  </si>
  <si>
    <r>
      <rPr>
        <sz val="11"/>
        <rFont val="宋体"/>
        <family val="3"/>
        <charset val="134"/>
      </rPr>
      <t>汕头至湛江高速公路清远至云浮段</t>
    </r>
  </si>
  <si>
    <t>2014-2017</t>
    <phoneticPr fontId="3" type="noConversion"/>
  </si>
  <si>
    <t>河惠莞高速公路龙川至紫金段</t>
    <phoneticPr fontId="3" type="noConversion"/>
  </si>
  <si>
    <t>2015-2019</t>
    <phoneticPr fontId="3" type="noConversion"/>
  </si>
  <si>
    <t>省南粤交通投资建设有限公司</t>
    <phoneticPr fontId="3" type="noConversion"/>
  </si>
  <si>
    <r>
      <rPr>
        <sz val="11"/>
        <color theme="1"/>
        <rFont val="宋体"/>
        <family val="3"/>
        <charset val="134"/>
      </rPr>
      <t>粤交基〔</t>
    </r>
    <r>
      <rPr>
        <sz val="11"/>
        <color theme="1"/>
        <rFont val="Times New Roman"/>
        <family val="1"/>
      </rPr>
      <t>2015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 xml:space="preserve">1164 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</si>
  <si>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rFont val="宋体"/>
        <family val="3"/>
        <charset val="134"/>
      </rPr>
      <t>粤发改交通函〔</t>
    </r>
    <r>
      <rPr>
        <sz val="11"/>
        <rFont val="Times New Roman"/>
        <family val="1"/>
      </rPr>
      <t>2015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5402</t>
    </r>
    <r>
      <rPr>
        <sz val="11"/>
        <rFont val="宋体"/>
        <family val="3"/>
        <charset val="134"/>
      </rPr>
      <t>号</t>
    </r>
    <phoneticPr fontId="3" type="noConversion"/>
  </si>
  <si>
    <r>
      <rPr>
        <sz val="11"/>
        <rFont val="宋体"/>
        <family val="3"/>
        <charset val="134"/>
      </rPr>
      <t>粤发改交通函〔</t>
    </r>
    <r>
      <rPr>
        <sz val="11"/>
        <rFont val="Times New Roman"/>
        <family val="1"/>
      </rPr>
      <t>2015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3621</t>
    </r>
    <r>
      <rPr>
        <sz val="11"/>
        <rFont val="宋体"/>
        <family val="3"/>
        <charset val="134"/>
      </rPr>
      <t>号</t>
    </r>
    <phoneticPr fontId="3" type="noConversion"/>
  </si>
  <si>
    <r>
      <rPr>
        <sz val="11"/>
        <rFont val="宋体"/>
        <family val="3"/>
        <charset val="134"/>
      </rPr>
      <t>发改基础〔</t>
    </r>
    <r>
      <rPr>
        <sz val="11"/>
        <rFont val="Times New Roman"/>
        <family val="1"/>
      </rPr>
      <t>2014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2694</t>
    </r>
    <r>
      <rPr>
        <sz val="11"/>
        <rFont val="宋体"/>
        <family val="3"/>
        <charset val="134"/>
      </rPr>
      <t>号</t>
    </r>
    <phoneticPr fontId="3" type="noConversion"/>
  </si>
  <si>
    <r>
      <rPr>
        <sz val="11"/>
        <rFont val="宋体"/>
        <family val="3"/>
        <charset val="134"/>
      </rPr>
      <t>宁（波）东（莞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高速公路粤闽界至潮州古巷（潮州北段）</t>
    </r>
    <phoneticPr fontId="3" type="noConversion"/>
  </si>
  <si>
    <r>
      <rPr>
        <sz val="11"/>
        <rFont val="宋体"/>
        <family val="3"/>
        <charset val="134"/>
      </rPr>
      <t>发改基础〔</t>
    </r>
    <r>
      <rPr>
        <sz val="11"/>
        <rFont val="Times New Roman"/>
        <family val="1"/>
      </rPr>
      <t>2014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1798</t>
    </r>
    <r>
      <rPr>
        <sz val="1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</si>
  <si>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交公路函〔</t>
    </r>
    <r>
      <rPr>
        <sz val="11"/>
        <color theme="1"/>
        <rFont val="Times New Roman"/>
        <family val="1"/>
      </rPr>
      <t>2014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893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</si>
  <si>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交公路函〔</t>
    </r>
    <r>
      <rPr>
        <sz val="11"/>
        <color theme="1"/>
        <rFont val="Times New Roman"/>
        <family val="1"/>
      </rPr>
      <t>2014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1123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</si>
  <si>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交公路函〔</t>
    </r>
    <r>
      <rPr>
        <sz val="11"/>
        <color theme="1"/>
        <rFont val="Times New Roman"/>
        <family val="1"/>
      </rPr>
      <t>2014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698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</si>
  <si>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rFont val="宋体"/>
        <family val="3"/>
        <charset val="134"/>
      </rPr>
      <t>发改基础〔</t>
    </r>
    <r>
      <rPr>
        <sz val="11"/>
        <rFont val="Times New Roman"/>
        <family val="1"/>
      </rPr>
      <t>2014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2203</t>
    </r>
    <r>
      <rPr>
        <sz val="1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</si>
  <si>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粤交基〔</t>
    </r>
    <r>
      <rPr>
        <sz val="11"/>
        <color theme="1"/>
        <rFont val="Times New Roman"/>
        <family val="1"/>
      </rPr>
      <t>2014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 xml:space="preserve">1003 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</si>
  <si>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rFont val="宋体"/>
        <family val="3"/>
        <charset val="134"/>
      </rPr>
      <t>粤发改交通函〔</t>
    </r>
    <r>
      <rPr>
        <sz val="11"/>
        <rFont val="Times New Roman"/>
        <family val="1"/>
      </rPr>
      <t>2014</t>
    </r>
    <r>
      <rPr>
        <sz val="11"/>
        <rFont val="宋体"/>
        <family val="3"/>
        <charset val="134"/>
      </rPr>
      <t>〕</t>
    </r>
    <r>
      <rPr>
        <sz val="11"/>
        <rFont val="Times New Roman"/>
        <family val="1"/>
      </rPr>
      <t>2700</t>
    </r>
    <r>
      <rPr>
        <sz val="1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</si>
  <si>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粤交基〔</t>
    </r>
    <r>
      <rPr>
        <sz val="11"/>
        <color theme="1"/>
        <rFont val="Times New Roman"/>
        <family val="1"/>
      </rPr>
      <t>2015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1316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</si>
  <si>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粤发改交通函〔</t>
    </r>
    <r>
      <rPr>
        <sz val="11"/>
        <color theme="1"/>
        <rFont val="Times New Roman"/>
        <family val="1"/>
      </rPr>
      <t>2014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2700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</si>
  <si>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粤发改交通函〔</t>
    </r>
    <r>
      <rPr>
        <sz val="11"/>
        <color theme="1"/>
        <rFont val="Times New Roman"/>
        <family val="1"/>
      </rPr>
      <t>2015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5081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</si>
  <si>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109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</si>
  <si>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109</t>
    </r>
    <r>
      <rPr>
        <sz val="11"/>
        <color theme="1"/>
        <rFont val="宋体"/>
        <family val="3"/>
        <charset val="134"/>
      </rPr>
      <t>号
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183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</si>
  <si>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109</t>
    </r>
    <r>
      <rPr>
        <sz val="11"/>
        <color theme="1"/>
        <rFont val="宋体"/>
        <family val="3"/>
        <charset val="134"/>
      </rPr>
      <t>号
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132</t>
    </r>
    <r>
      <rPr>
        <sz val="11"/>
        <color theme="1"/>
        <rFont val="宋体"/>
        <family val="3"/>
        <charset val="134"/>
      </rPr>
      <t>号
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183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</si>
  <si>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号
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109</t>
    </r>
    <r>
      <rPr>
        <sz val="11"/>
        <color theme="1"/>
        <rFont val="宋体"/>
        <family val="3"/>
        <charset val="134"/>
      </rPr>
      <t>号
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132</t>
    </r>
    <r>
      <rPr>
        <sz val="11"/>
        <color theme="1"/>
        <rFont val="宋体"/>
        <family val="3"/>
        <charset val="134"/>
      </rPr>
      <t>号
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183</t>
    </r>
    <r>
      <rPr>
        <sz val="11"/>
        <color theme="1"/>
        <rFont val="宋体"/>
        <family val="3"/>
        <charset val="134"/>
      </rPr>
      <t>号
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109</t>
    </r>
    <r>
      <rPr>
        <sz val="11"/>
        <color theme="1"/>
        <rFont val="宋体"/>
        <family val="3"/>
        <charset val="134"/>
      </rPr>
      <t>号</t>
    </r>
    <phoneticPr fontId="3" type="noConversion"/>
  </si>
  <si>
    <r>
      <rPr>
        <sz val="11"/>
        <color theme="1"/>
        <rFont val="宋体"/>
        <family val="3"/>
        <charset val="134"/>
      </rPr>
      <t>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174</t>
    </r>
    <r>
      <rPr>
        <sz val="11"/>
        <color theme="1"/>
        <rFont val="宋体"/>
        <family val="3"/>
        <charset val="134"/>
      </rPr>
      <t>号</t>
    </r>
    <phoneticPr fontId="3" type="noConversion"/>
  </si>
  <si>
    <t>粤财综〔2016〕174号</t>
  </si>
  <si>
    <r>
      <t>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174</t>
    </r>
    <r>
      <rPr>
        <sz val="11"/>
        <color theme="1"/>
        <rFont val="宋体"/>
        <family val="3"/>
        <charset val="134"/>
      </rPr>
      <t>号</t>
    </r>
  </si>
  <si>
    <r>
      <t>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174</t>
    </r>
    <r>
      <rPr>
        <sz val="11"/>
        <color theme="1"/>
        <rFont val="宋体"/>
        <family val="3"/>
        <charset val="134"/>
      </rPr>
      <t>号
粤财综〔</t>
    </r>
    <r>
      <rPr>
        <sz val="11"/>
        <color theme="1"/>
        <rFont val="Times New Roman"/>
        <family val="1"/>
      </rPr>
      <t>2016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imes New Roman"/>
        <family val="1"/>
      </rPr>
      <t>109</t>
    </r>
    <r>
      <rPr>
        <sz val="11"/>
        <color theme="1"/>
        <rFont val="宋体"/>
        <family val="3"/>
        <charset val="134"/>
      </rPr>
      <t>号</t>
    </r>
    <phoneticPr fontId="3" type="noConversion"/>
  </si>
  <si>
    <t>2016年及以前已下达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</si>
</sst>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_);[Red]\(0.0\)"/>
    <numFmt numFmtId="178" formatCode="0.00_ "/>
  </numFmts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宋体"/>
      <family val="3"/>
      <charset val="134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2"/>
      <charset val="134"/>
    </font>
    <font>
      <sz val="11"/>
      <name val="Times New Roman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imes New Roman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7" fillId="0" borderId="0">
      <alignment vertical="top"/>
    </xf>
    <xf numFmtId="0" fontId="7" fillId="0" borderId="0" applyProtection="0">
      <alignment vertical="center"/>
    </xf>
    <xf numFmtId="0" fontId="15" fillId="0" borderId="0">
      <alignment vertical="center"/>
    </xf>
    <xf numFmtId="0" fontId="16" fillId="0" borderId="0"/>
    <xf numFmtId="0" fontId="16" fillId="0" borderId="0" applyProtection="0">
      <alignment vertical="center"/>
    </xf>
    <xf numFmtId="0" fontId="16" fillId="0" borderId="0">
      <alignment vertical="top"/>
    </xf>
    <xf numFmtId="0" fontId="14" fillId="0" borderId="0">
      <alignment vertical="center"/>
    </xf>
    <xf numFmtId="0" fontId="7" fillId="0" borderId="0"/>
  </cellStyleXfs>
  <cellXfs count="58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/>
    <xf numFmtId="17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1" applyNumberFormat="1" applyFont="1" applyFill="1" applyBorder="1" applyAlignment="1" applyProtection="1">
      <alignment horizontal="left" vertical="center" wrapText="1"/>
    </xf>
    <xf numFmtId="176" fontId="5" fillId="0" borderId="1" xfId="1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178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6" xfId="1" applyFont="1" applyFill="1" applyBorder="1" applyAlignment="1" applyProtection="1">
      <alignment horizontal="center" vertical="center" wrapText="1"/>
      <protection locked="0"/>
    </xf>
    <xf numFmtId="0" fontId="18" fillId="0" borderId="5" xfId="1" applyFont="1" applyFill="1" applyBorder="1" applyAlignment="1" applyProtection="1">
      <alignment horizontal="center" vertical="center" wrapText="1"/>
      <protection locked="0"/>
    </xf>
    <xf numFmtId="0" fontId="18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9">
    <cellStyle name="常规" xfId="0" builtinId="0"/>
    <cellStyle name="常规 2" xfId="4"/>
    <cellStyle name="常规 2 2" xfId="8"/>
    <cellStyle name="常规 3" xfId="2"/>
    <cellStyle name="常规 3 2" xfId="5"/>
    <cellStyle name="常规 4" xfId="3"/>
    <cellStyle name="常规 5" xfId="7"/>
    <cellStyle name="常规 5 2" xfId="1"/>
    <cellStyle name="常规 5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7"/>
  <sheetViews>
    <sheetView tabSelected="1" view="pageBreakPreview" zoomScale="80" zoomScaleNormal="100" zoomScaleSheetLayoutView="80" workbookViewId="0">
      <selection activeCell="K5" sqref="K5"/>
    </sheetView>
  </sheetViews>
  <sheetFormatPr defaultRowHeight="13.5" x14ac:dyDescent="0.15"/>
  <cols>
    <col min="1" max="1" width="5.625" customWidth="1"/>
    <col min="2" max="2" width="13.375" customWidth="1"/>
    <col min="3" max="3" width="38.375" style="14" customWidth="1"/>
    <col min="4" max="4" width="9" customWidth="1"/>
    <col min="5" max="5" width="10.25" customWidth="1"/>
    <col min="6" max="7" width="10.625" customWidth="1"/>
    <col min="8" max="8" width="12.75" customWidth="1"/>
    <col min="9" max="9" width="10.625" style="36" customWidth="1"/>
    <col min="10" max="10" width="11.875" customWidth="1"/>
    <col min="11" max="11" width="26.25" style="15" customWidth="1"/>
    <col min="12" max="12" width="21.625" style="15" customWidth="1"/>
    <col min="13" max="13" width="19.25" style="15" customWidth="1"/>
  </cols>
  <sheetData>
    <row r="1" spans="1:13" ht="22.5" x14ac:dyDescent="0.15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0"/>
    </row>
    <row r="2" spans="1:13" ht="20.25" customHeight="1" x14ac:dyDescent="0.15">
      <c r="A2" s="53"/>
      <c r="B2" s="53"/>
      <c r="C2" s="53"/>
      <c r="D2" s="53"/>
      <c r="E2" s="1"/>
      <c r="F2" s="1"/>
      <c r="G2" s="2"/>
      <c r="H2" s="2"/>
      <c r="I2" s="34"/>
      <c r="J2" s="16"/>
      <c r="K2" s="13"/>
      <c r="L2" s="13"/>
      <c r="M2" s="29" t="s">
        <v>37</v>
      </c>
    </row>
    <row r="3" spans="1:13" ht="35.25" customHeight="1" x14ac:dyDescent="0.15">
      <c r="A3" s="54" t="s">
        <v>0</v>
      </c>
      <c r="B3" s="51" t="s">
        <v>11</v>
      </c>
      <c r="C3" s="51" t="s">
        <v>1</v>
      </c>
      <c r="D3" s="51" t="s">
        <v>2</v>
      </c>
      <c r="E3" s="51" t="s">
        <v>3</v>
      </c>
      <c r="F3" s="51" t="s">
        <v>4</v>
      </c>
      <c r="G3" s="56" t="s">
        <v>5</v>
      </c>
      <c r="H3" s="56"/>
      <c r="I3" s="52" t="s">
        <v>42</v>
      </c>
      <c r="J3" s="57"/>
      <c r="K3" s="51" t="s">
        <v>23</v>
      </c>
      <c r="L3" s="52"/>
      <c r="M3" s="17" t="s">
        <v>48</v>
      </c>
    </row>
    <row r="4" spans="1:13" ht="68.25" customHeight="1" x14ac:dyDescent="0.15">
      <c r="A4" s="54"/>
      <c r="B4" s="55"/>
      <c r="C4" s="51"/>
      <c r="D4" s="51"/>
      <c r="E4" s="51"/>
      <c r="F4" s="51"/>
      <c r="G4" s="11" t="s">
        <v>6</v>
      </c>
      <c r="H4" s="11" t="s">
        <v>87</v>
      </c>
      <c r="I4" s="35" t="s">
        <v>44</v>
      </c>
      <c r="J4" s="35" t="s">
        <v>43</v>
      </c>
      <c r="K4" s="12" t="s">
        <v>24</v>
      </c>
      <c r="L4" s="17" t="s">
        <v>45</v>
      </c>
      <c r="M4" s="17"/>
    </row>
    <row r="5" spans="1:13" ht="27.95" customHeight="1" x14ac:dyDescent="0.15">
      <c r="A5" s="46" t="s">
        <v>7</v>
      </c>
      <c r="B5" s="47"/>
      <c r="C5" s="47"/>
      <c r="D5" s="3">
        <f>D6+D17</f>
        <v>992.93</v>
      </c>
      <c r="E5" s="4"/>
      <c r="F5" s="3">
        <f>F6+F17</f>
        <v>1513.5100000000002</v>
      </c>
      <c r="G5" s="3">
        <f>G6+G17</f>
        <v>267.43170000000003</v>
      </c>
      <c r="H5" s="3">
        <f>H6+H17</f>
        <v>105.45</v>
      </c>
      <c r="I5" s="21">
        <f>I6+I17</f>
        <v>109.5201</v>
      </c>
      <c r="J5" s="3">
        <f>J6+J17</f>
        <v>27</v>
      </c>
      <c r="K5" s="28"/>
      <c r="L5" s="25"/>
      <c r="M5" s="25"/>
    </row>
    <row r="6" spans="1:13" ht="29.25" customHeight="1" x14ac:dyDescent="0.15">
      <c r="A6" s="49" t="s">
        <v>22</v>
      </c>
      <c r="B6" s="50"/>
      <c r="C6" s="50"/>
      <c r="D6" s="3">
        <f>SUM(D7:D16)</f>
        <v>677.03</v>
      </c>
      <c r="E6" s="4"/>
      <c r="F6" s="3">
        <f>SUM(F7:F16)</f>
        <v>1182.9100000000001</v>
      </c>
      <c r="G6" s="3">
        <f>SUM(G7:G16)</f>
        <v>174.86370000000002</v>
      </c>
      <c r="H6" s="3">
        <f>SUM(H7:H16)</f>
        <v>57.900000000000006</v>
      </c>
      <c r="I6" s="21">
        <f>SUM(I7:I16)</f>
        <v>50.61</v>
      </c>
      <c r="J6" s="3">
        <f>SUM(J7:J16)</f>
        <v>20.5</v>
      </c>
      <c r="K6" s="28"/>
      <c r="L6" s="25"/>
      <c r="M6" s="25"/>
    </row>
    <row r="7" spans="1:13" ht="50.25" customHeight="1" x14ac:dyDescent="0.15">
      <c r="A7" s="18">
        <v>1</v>
      </c>
      <c r="B7" s="48" t="s">
        <v>10</v>
      </c>
      <c r="C7" s="6" t="s">
        <v>12</v>
      </c>
      <c r="D7" s="3">
        <v>38.229999999999997</v>
      </c>
      <c r="E7" s="4" t="s">
        <v>13</v>
      </c>
      <c r="F7" s="3">
        <v>44.65</v>
      </c>
      <c r="G7" s="5">
        <v>8.93</v>
      </c>
      <c r="H7" s="3">
        <v>4.0999999999999996</v>
      </c>
      <c r="I7" s="21">
        <v>4.16</v>
      </c>
      <c r="J7" s="3">
        <v>0.04</v>
      </c>
      <c r="K7" s="37" t="s">
        <v>65</v>
      </c>
      <c r="L7" s="25" t="s">
        <v>33</v>
      </c>
      <c r="M7" s="26" t="s">
        <v>49</v>
      </c>
    </row>
    <row r="8" spans="1:13" ht="50.25" customHeight="1" x14ac:dyDescent="0.15">
      <c r="A8" s="30"/>
      <c r="B8" s="48"/>
      <c r="C8" s="6" t="s">
        <v>55</v>
      </c>
      <c r="D8" s="22">
        <v>33.119999999999997</v>
      </c>
      <c r="E8" s="21" t="s">
        <v>56</v>
      </c>
      <c r="F8" s="22">
        <v>34.479999999999997</v>
      </c>
      <c r="G8" s="5">
        <v>7.84</v>
      </c>
      <c r="H8" s="22">
        <v>2.2999999999999998</v>
      </c>
      <c r="I8" s="21">
        <v>5.54</v>
      </c>
      <c r="J8" s="22"/>
      <c r="K8" s="28" t="s">
        <v>66</v>
      </c>
      <c r="L8" s="27" t="s">
        <v>64</v>
      </c>
      <c r="M8" s="26" t="s">
        <v>49</v>
      </c>
    </row>
    <row r="9" spans="1:13" ht="68.25" customHeight="1" x14ac:dyDescent="0.15">
      <c r="A9" s="18">
        <v>2</v>
      </c>
      <c r="B9" s="48"/>
      <c r="C9" s="7" t="s">
        <v>14</v>
      </c>
      <c r="D9" s="8">
        <v>126.2</v>
      </c>
      <c r="E9" s="4" t="s">
        <v>16</v>
      </c>
      <c r="F9" s="8">
        <v>207.92</v>
      </c>
      <c r="G9" s="5">
        <v>41.58</v>
      </c>
      <c r="H9" s="3">
        <v>18.09</v>
      </c>
      <c r="I9" s="21">
        <v>13.25</v>
      </c>
      <c r="J9" s="3">
        <v>1.56</v>
      </c>
      <c r="K9" s="28" t="s">
        <v>25</v>
      </c>
      <c r="L9" s="25" t="s">
        <v>34</v>
      </c>
      <c r="M9" s="27" t="s">
        <v>80</v>
      </c>
    </row>
    <row r="10" spans="1:13" ht="54.75" customHeight="1" x14ac:dyDescent="0.15">
      <c r="A10" s="18">
        <v>3</v>
      </c>
      <c r="B10" s="48"/>
      <c r="C10" s="6" t="s">
        <v>15</v>
      </c>
      <c r="D10" s="5">
        <v>81.3</v>
      </c>
      <c r="E10" s="4" t="s">
        <v>16</v>
      </c>
      <c r="F10" s="5">
        <v>152.21</v>
      </c>
      <c r="G10" s="5">
        <v>30.44</v>
      </c>
      <c r="H10" s="3">
        <v>13.96</v>
      </c>
      <c r="I10" s="21">
        <v>8.16</v>
      </c>
      <c r="J10" s="3">
        <v>2.82</v>
      </c>
      <c r="K10" s="28" t="s">
        <v>26</v>
      </c>
      <c r="L10" s="25" t="s">
        <v>46</v>
      </c>
      <c r="M10" s="27" t="s">
        <v>50</v>
      </c>
    </row>
    <row r="11" spans="1:13" ht="43.5" customHeight="1" x14ac:dyDescent="0.15">
      <c r="A11" s="18">
        <v>4</v>
      </c>
      <c r="B11" s="48"/>
      <c r="C11" s="6" t="s">
        <v>17</v>
      </c>
      <c r="D11" s="5">
        <v>9.32</v>
      </c>
      <c r="E11" s="5" t="s">
        <v>13</v>
      </c>
      <c r="F11" s="5">
        <v>9.75</v>
      </c>
      <c r="G11" s="5">
        <v>1.95</v>
      </c>
      <c r="H11" s="3">
        <v>1.7</v>
      </c>
      <c r="I11" s="21"/>
      <c r="J11" s="3">
        <v>0.25</v>
      </c>
      <c r="K11" s="28" t="s">
        <v>27</v>
      </c>
      <c r="L11" s="25" t="s">
        <v>35</v>
      </c>
      <c r="M11" s="25"/>
    </row>
    <row r="12" spans="1:13" ht="43.5" customHeight="1" x14ac:dyDescent="0.15">
      <c r="A12" s="18">
        <v>5</v>
      </c>
      <c r="B12" s="48"/>
      <c r="C12" s="7" t="s">
        <v>18</v>
      </c>
      <c r="D12" s="8">
        <v>120.52</v>
      </c>
      <c r="E12" s="5" t="s">
        <v>13</v>
      </c>
      <c r="F12" s="8">
        <v>412.78</v>
      </c>
      <c r="G12" s="5">
        <v>28.56</v>
      </c>
      <c r="H12" s="3">
        <v>9.5</v>
      </c>
      <c r="I12" s="21">
        <v>12.5</v>
      </c>
      <c r="J12" s="3">
        <v>1.76</v>
      </c>
      <c r="K12" s="28" t="s">
        <v>28</v>
      </c>
      <c r="L12" s="25" t="s">
        <v>36</v>
      </c>
      <c r="M12" s="27" t="s">
        <v>81</v>
      </c>
    </row>
    <row r="13" spans="1:13" ht="43.5" customHeight="1" x14ac:dyDescent="0.15">
      <c r="A13" s="18">
        <v>6</v>
      </c>
      <c r="B13" s="48"/>
      <c r="C13" s="6" t="s">
        <v>9</v>
      </c>
      <c r="D13" s="5">
        <v>15.05</v>
      </c>
      <c r="E13" s="4" t="s">
        <v>8</v>
      </c>
      <c r="F13" s="5">
        <v>19.97</v>
      </c>
      <c r="G13" s="5">
        <f>F13*0.2</f>
        <v>3.9939999999999998</v>
      </c>
      <c r="H13" s="3">
        <v>1</v>
      </c>
      <c r="I13" s="21">
        <v>1</v>
      </c>
      <c r="J13" s="3">
        <v>0.56999999999999995</v>
      </c>
      <c r="K13" s="28" t="s">
        <v>29</v>
      </c>
      <c r="L13" s="25" t="s">
        <v>39</v>
      </c>
      <c r="M13" s="27" t="s">
        <v>51</v>
      </c>
    </row>
    <row r="14" spans="1:13" ht="43.5" customHeight="1" x14ac:dyDescent="0.15">
      <c r="A14" s="18">
        <v>7</v>
      </c>
      <c r="B14" s="48"/>
      <c r="C14" s="6" t="s">
        <v>21</v>
      </c>
      <c r="D14" s="10">
        <v>129.69999999999999</v>
      </c>
      <c r="E14" s="4" t="s">
        <v>8</v>
      </c>
      <c r="F14" s="10">
        <v>155.66999999999999</v>
      </c>
      <c r="G14" s="5">
        <v>31.13</v>
      </c>
      <c r="H14" s="3">
        <v>2.75</v>
      </c>
      <c r="I14" s="21">
        <v>6</v>
      </c>
      <c r="J14" s="3">
        <v>6.5</v>
      </c>
      <c r="K14" s="28" t="s">
        <v>30</v>
      </c>
      <c r="L14" s="25" t="s">
        <v>47</v>
      </c>
      <c r="M14" s="27" t="s">
        <v>51</v>
      </c>
    </row>
    <row r="15" spans="1:13" ht="43.5" customHeight="1" x14ac:dyDescent="0.15">
      <c r="A15" s="18">
        <v>8</v>
      </c>
      <c r="B15" s="48"/>
      <c r="C15" s="6" t="s">
        <v>19</v>
      </c>
      <c r="D15" s="5">
        <v>47.79</v>
      </c>
      <c r="E15" s="4" t="s">
        <v>8</v>
      </c>
      <c r="F15" s="5">
        <v>54.34</v>
      </c>
      <c r="G15" s="5">
        <v>10.87</v>
      </c>
      <c r="H15" s="3">
        <v>0.5</v>
      </c>
      <c r="I15" s="21"/>
      <c r="J15" s="3">
        <v>4</v>
      </c>
      <c r="K15" s="28" t="s">
        <v>31</v>
      </c>
      <c r="L15" s="25" t="s">
        <v>40</v>
      </c>
      <c r="M15" s="25"/>
    </row>
    <row r="16" spans="1:13" ht="43.5" customHeight="1" x14ac:dyDescent="0.15">
      <c r="A16" s="18">
        <v>9</v>
      </c>
      <c r="B16" s="48"/>
      <c r="C16" s="6" t="s">
        <v>20</v>
      </c>
      <c r="D16" s="9">
        <v>75.8</v>
      </c>
      <c r="E16" s="4" t="s">
        <v>8</v>
      </c>
      <c r="F16" s="9">
        <v>91.14</v>
      </c>
      <c r="G16" s="5">
        <f>F16*15%*0.7</f>
        <v>9.5696999999999992</v>
      </c>
      <c r="H16" s="3">
        <v>4</v>
      </c>
      <c r="I16" s="21"/>
      <c r="J16" s="3">
        <v>3</v>
      </c>
      <c r="K16" s="28" t="s">
        <v>32</v>
      </c>
      <c r="L16" s="25"/>
      <c r="M16" s="25"/>
    </row>
    <row r="17" spans="1:13" ht="39.75" customHeight="1" x14ac:dyDescent="0.15">
      <c r="A17" s="44" t="s">
        <v>54</v>
      </c>
      <c r="B17" s="45"/>
      <c r="C17" s="45"/>
      <c r="D17" s="5">
        <f>SUM(D22:D22)</f>
        <v>315.89999999999998</v>
      </c>
      <c r="E17" s="5"/>
      <c r="F17" s="5">
        <f>SUM(F22:F22)</f>
        <v>330.6</v>
      </c>
      <c r="G17" s="5">
        <f>SUM(G22:G22)</f>
        <v>92.567999999999998</v>
      </c>
      <c r="H17" s="5">
        <f>SUM(H22:H22)</f>
        <v>47.55</v>
      </c>
      <c r="I17" s="23">
        <f>SUM(I18:I23)</f>
        <v>58.9101</v>
      </c>
      <c r="J17" s="5">
        <f>SUM(J22:J22)</f>
        <v>6.5</v>
      </c>
      <c r="K17" s="28"/>
      <c r="L17" s="25"/>
      <c r="M17" s="25"/>
    </row>
    <row r="18" spans="1:13" ht="39.75" customHeight="1" x14ac:dyDescent="0.15">
      <c r="A18" s="30">
        <v>1</v>
      </c>
      <c r="B18" s="40" t="s">
        <v>63</v>
      </c>
      <c r="C18" s="6" t="s">
        <v>57</v>
      </c>
      <c r="D18" s="5">
        <v>270.3</v>
      </c>
      <c r="E18" s="21" t="s">
        <v>52</v>
      </c>
      <c r="F18" s="5">
        <v>375.2</v>
      </c>
      <c r="G18" s="5">
        <v>77.67</v>
      </c>
      <c r="H18" s="5">
        <v>52.14</v>
      </c>
      <c r="I18" s="21">
        <v>8.2186000000000003</v>
      </c>
      <c r="J18" s="5"/>
      <c r="K18" s="37" t="s">
        <v>67</v>
      </c>
      <c r="L18" s="25" t="s">
        <v>71</v>
      </c>
      <c r="M18" s="27" t="s">
        <v>83</v>
      </c>
    </row>
    <row r="19" spans="1:13" ht="39.75" customHeight="1" x14ac:dyDescent="0.15">
      <c r="A19" s="30">
        <v>2</v>
      </c>
      <c r="B19" s="41"/>
      <c r="C19" s="38" t="s">
        <v>68</v>
      </c>
      <c r="D19" s="5">
        <v>64.45</v>
      </c>
      <c r="E19" s="21" t="s">
        <v>60</v>
      </c>
      <c r="F19" s="5">
        <v>72.790000000000006</v>
      </c>
      <c r="G19" s="5">
        <v>15.25</v>
      </c>
      <c r="H19" s="5">
        <v>12.21</v>
      </c>
      <c r="I19" s="21">
        <v>1.4464999999999999</v>
      </c>
      <c r="J19" s="5"/>
      <c r="K19" s="37" t="s">
        <v>69</v>
      </c>
      <c r="L19" s="25" t="s">
        <v>72</v>
      </c>
      <c r="M19" s="26" t="s">
        <v>85</v>
      </c>
    </row>
    <row r="20" spans="1:13" ht="39.75" customHeight="1" x14ac:dyDescent="0.15">
      <c r="A20" s="30">
        <v>3</v>
      </c>
      <c r="B20" s="41"/>
      <c r="C20" s="6" t="s">
        <v>58</v>
      </c>
      <c r="D20" s="5">
        <v>365.4</v>
      </c>
      <c r="E20" s="21" t="s">
        <v>52</v>
      </c>
      <c r="F20" s="5">
        <v>402.17</v>
      </c>
      <c r="G20" s="5">
        <v>84.95</v>
      </c>
      <c r="H20" s="5">
        <v>47.82</v>
      </c>
      <c r="I20" s="21">
        <v>16.385000000000002</v>
      </c>
      <c r="J20" s="5"/>
      <c r="K20" s="37" t="s">
        <v>73</v>
      </c>
      <c r="L20" s="27" t="s">
        <v>70</v>
      </c>
      <c r="M20" s="26" t="s">
        <v>86</v>
      </c>
    </row>
    <row r="21" spans="1:13" ht="39.75" customHeight="1" x14ac:dyDescent="0.15">
      <c r="A21" s="30">
        <v>4</v>
      </c>
      <c r="B21" s="41"/>
      <c r="C21" s="31" t="s">
        <v>59</v>
      </c>
      <c r="D21" s="5">
        <v>157.4</v>
      </c>
      <c r="E21" s="21" t="s">
        <v>52</v>
      </c>
      <c r="F21" s="5">
        <v>168.46</v>
      </c>
      <c r="G21" s="5">
        <v>47.17</v>
      </c>
      <c r="H21" s="5">
        <v>24.01</v>
      </c>
      <c r="I21" s="21">
        <v>5.4</v>
      </c>
      <c r="J21" s="5"/>
      <c r="K21" s="37" t="s">
        <v>75</v>
      </c>
      <c r="L21" s="27" t="s">
        <v>74</v>
      </c>
      <c r="M21" s="27" t="s">
        <v>79</v>
      </c>
    </row>
    <row r="22" spans="1:13" ht="42" customHeight="1" x14ac:dyDescent="0.15">
      <c r="A22" s="30">
        <v>5</v>
      </c>
      <c r="B22" s="41"/>
      <c r="C22" s="6" t="s">
        <v>53</v>
      </c>
      <c r="D22" s="23">
        <v>315.89999999999998</v>
      </c>
      <c r="E22" s="21" t="s">
        <v>52</v>
      </c>
      <c r="F22" s="23">
        <v>330.6</v>
      </c>
      <c r="G22" s="5">
        <f>F22*40%*70%</f>
        <v>92.567999999999998</v>
      </c>
      <c r="H22" s="24">
        <v>47.55</v>
      </c>
      <c r="I22" s="21">
        <v>25.46</v>
      </c>
      <c r="J22" s="19">
        <v>6.5</v>
      </c>
      <c r="K22" s="39" t="s">
        <v>77</v>
      </c>
      <c r="L22" s="27" t="s">
        <v>38</v>
      </c>
      <c r="M22" s="27" t="s">
        <v>82</v>
      </c>
    </row>
    <row r="23" spans="1:13" ht="42" customHeight="1" x14ac:dyDescent="0.15">
      <c r="A23" s="30">
        <v>6</v>
      </c>
      <c r="B23" s="42"/>
      <c r="C23" s="6" t="s">
        <v>61</v>
      </c>
      <c r="D23" s="5">
        <v>151.72</v>
      </c>
      <c r="E23" s="5" t="s">
        <v>62</v>
      </c>
      <c r="F23" s="5">
        <v>160.93</v>
      </c>
      <c r="G23" s="5">
        <v>45.06</v>
      </c>
      <c r="H23" s="5">
        <v>22.5</v>
      </c>
      <c r="I23" s="21">
        <v>2</v>
      </c>
      <c r="J23" s="32"/>
      <c r="K23" s="39" t="s">
        <v>78</v>
      </c>
      <c r="L23" s="27" t="s">
        <v>76</v>
      </c>
      <c r="M23" s="33" t="s">
        <v>84</v>
      </c>
    </row>
    <row r="24" spans="1:13" ht="42" customHeight="1" x14ac:dyDescent="0.15"/>
    <row r="25" spans="1:13" ht="42" customHeight="1" x14ac:dyDescent="0.15"/>
    <row r="26" spans="1:13" ht="42" customHeight="1" x14ac:dyDescent="0.15"/>
    <row r="27" spans="1:13" ht="42" customHeight="1" x14ac:dyDescent="0.15"/>
    <row r="28" spans="1:13" ht="42" customHeight="1" x14ac:dyDescent="0.15"/>
    <row r="29" spans="1:13" ht="42" customHeight="1" x14ac:dyDescent="0.15"/>
    <row r="30" spans="1:13" ht="42" customHeight="1" x14ac:dyDescent="0.15"/>
    <row r="31" spans="1:13" ht="42" customHeight="1" x14ac:dyDescent="0.15"/>
    <row r="32" spans="1:13" ht="42" customHeight="1" x14ac:dyDescent="0.15"/>
    <row r="33" ht="42" customHeight="1" x14ac:dyDescent="0.15"/>
    <row r="34" ht="42" customHeight="1" x14ac:dyDescent="0.15"/>
    <row r="35" ht="42" customHeight="1" x14ac:dyDescent="0.15"/>
    <row r="36" ht="42" customHeight="1" x14ac:dyDescent="0.15"/>
    <row r="37" ht="42" customHeight="1" x14ac:dyDescent="0.15"/>
    <row r="38" ht="42" customHeight="1" x14ac:dyDescent="0.15"/>
    <row r="39" ht="42" customHeight="1" x14ac:dyDescent="0.15"/>
    <row r="40" ht="42" customHeight="1" x14ac:dyDescent="0.15"/>
    <row r="41" ht="42" customHeight="1" x14ac:dyDescent="0.15"/>
    <row r="42" ht="42" customHeight="1" x14ac:dyDescent="0.15"/>
    <row r="43" ht="42" customHeight="1" x14ac:dyDescent="0.15"/>
    <row r="44" ht="42" customHeight="1" x14ac:dyDescent="0.15"/>
    <row r="45" ht="42" customHeight="1" x14ac:dyDescent="0.15"/>
    <row r="46" ht="42" customHeight="1" x14ac:dyDescent="0.15"/>
    <row r="47" ht="42" customHeight="1" x14ac:dyDescent="0.15"/>
  </sheetData>
  <mergeCells count="16">
    <mergeCell ref="B18:B23"/>
    <mergeCell ref="A1:L1"/>
    <mergeCell ref="A17:C17"/>
    <mergeCell ref="A5:C5"/>
    <mergeCell ref="B7:B16"/>
    <mergeCell ref="A6:C6"/>
    <mergeCell ref="K3:L3"/>
    <mergeCell ref="A2:D2"/>
    <mergeCell ref="A3:A4"/>
    <mergeCell ref="B3:B4"/>
    <mergeCell ref="C3:C4"/>
    <mergeCell ref="D3:D4"/>
    <mergeCell ref="E3:E4"/>
    <mergeCell ref="F3:F4"/>
    <mergeCell ref="G3:H3"/>
    <mergeCell ref="I3:J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200" verticalDpi="200" r:id="rId1"/>
  <headerFooter>
    <oddHeader>&amp;L附件1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2017-03-27T11:39:18Z</dcterms:modified>
</cp:coreProperties>
</file>