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tabRatio="808" activeTab="0"/>
  </bookViews>
  <sheets>
    <sheet name="2017年港口建设费安排项目表" sheetId="1" r:id="rId1"/>
  </sheets>
  <definedNames>
    <definedName name="_xlnm._FilterDatabase" localSheetId="0" hidden="1">'2017年港口建设费安排项目表'!$A$6:$Z$29</definedName>
    <definedName name="_xlnm.Print_Area" localSheetId="0">'2017年港口建设费安排项目表'!$A$1:$Z$29</definedName>
    <definedName name="_xlnm.Print_Titles" localSheetId="0">'2017年港口建设费安排项目表'!$2:$5</definedName>
  </definedNames>
  <calcPr fullCalcOnLoad="1"/>
</workbook>
</file>

<file path=xl/comments1.xml><?xml version="1.0" encoding="utf-8"?>
<comments xmlns="http://schemas.openxmlformats.org/spreadsheetml/2006/main">
  <authors>
    <author>都军(都军)</author>
  </authors>
  <commentList>
    <comment ref="B15" authorId="0">
      <text>
        <r>
          <rPr>
            <sz val="9"/>
            <rFont val="宋体"/>
            <family val="0"/>
          </rPr>
          <t>椐据2003年航道普查资料.</t>
        </r>
      </text>
    </comment>
  </commentList>
</comments>
</file>

<file path=xl/sharedStrings.xml><?xml version="1.0" encoding="utf-8"?>
<sst xmlns="http://schemas.openxmlformats.org/spreadsheetml/2006/main" count="83" uniqueCount="49">
  <si>
    <t>项 目 名 称</t>
  </si>
  <si>
    <t>里程
（公里）</t>
  </si>
  <si>
    <t>比例尺</t>
  </si>
  <si>
    <t>水深测量面积</t>
  </si>
  <si>
    <t>地形测量</t>
  </si>
  <si>
    <t>控制点选点</t>
  </si>
  <si>
    <t>控制点观测</t>
  </si>
  <si>
    <t>控制点埋点</t>
  </si>
  <si>
    <t>面积
（平方公里）</t>
  </si>
  <si>
    <t>单价（元）</t>
  </si>
  <si>
    <t>费用（元）</t>
  </si>
  <si>
    <t>E级点（个）</t>
  </si>
  <si>
    <t>图根点（个）</t>
  </si>
  <si>
    <t>点数（个）</t>
  </si>
  <si>
    <t>1/1000</t>
  </si>
  <si>
    <t>沿海</t>
  </si>
  <si>
    <t>1/2000</t>
  </si>
  <si>
    <t>1/10000</t>
  </si>
  <si>
    <t>1/5000</t>
  </si>
  <si>
    <t>备注</t>
  </si>
  <si>
    <t>合计</t>
  </si>
  <si>
    <t>一、江门航道局</t>
  </si>
  <si>
    <t>疏浚标准：7.2米，航宽90米，边坡1:5。运距32公里。工程量48万方，综合单价43.75元/立方米。</t>
  </si>
  <si>
    <t>二、省航道测绘中心</t>
  </si>
  <si>
    <t>1.虎跳门水道测量</t>
  </si>
  <si>
    <t>2.崖门水道测量</t>
  </si>
  <si>
    <t>3.潭江1测量</t>
  </si>
  <si>
    <t>4.西江2测量</t>
  </si>
  <si>
    <t>5.西江3测量</t>
  </si>
  <si>
    <t>6.墨砚洲右槽测量</t>
  </si>
  <si>
    <t>7.太平沙右槽测量</t>
  </si>
  <si>
    <t>8.榕江测量</t>
  </si>
  <si>
    <t>9.榕江北河1测量</t>
  </si>
  <si>
    <t>10.白坭水道1测量</t>
  </si>
  <si>
    <t>11.白坭水道2测量</t>
  </si>
  <si>
    <t>12.流溪河1测量</t>
  </si>
  <si>
    <t>13.崖门出海航道测量</t>
  </si>
  <si>
    <t>14.亚婆角航道测量</t>
  </si>
  <si>
    <t>15.碧甲航道测量</t>
  </si>
  <si>
    <t>16.港三航道测量</t>
  </si>
  <si>
    <t>17.鸡啼门出海航道测量</t>
  </si>
  <si>
    <t>18.白藤河出海航道测量</t>
  </si>
  <si>
    <t>19.五至七级航道图公布</t>
  </si>
  <si>
    <t>约2200公里航道进行航道图公布，包括数据整理建库、电子地图制作，保密处理等。</t>
  </si>
  <si>
    <t>崖门出海航道口门段2.6公里维护疏浚</t>
  </si>
  <si>
    <t>航道测量</t>
  </si>
  <si>
    <t>附件15</t>
  </si>
  <si>
    <t>2017年省补助计划
(万元)</t>
  </si>
  <si>
    <t>2017年高等级航道养护省补助资金明细分配计划表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</si>
</sst>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ۿ"/>
    <numFmt numFmtId="177" formatCode="0.00_ "/>
    <numFmt numFmtId="178" formatCode="0.0;_ۿ"/>
    <numFmt numFmtId="179" formatCode="0.0_ "/>
    <numFmt numFmtId="180" formatCode="0.00000_ "/>
    <numFmt numFmtId="181" formatCode="0.0000_ "/>
    <numFmt numFmtId="182" formatCode="0.000_ "/>
    <numFmt numFmtId="183" formatCode="0.000000_ "/>
    <numFmt numFmtId="184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6"/>
      <name val="黑体"/>
      <family val="3"/>
    </font>
    <font>
      <sz val="9"/>
      <name val="Microsoft YaHei UI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4.25"/>
  <cols>
    <col min="1" max="1" width="24.875" style="4" customWidth="1"/>
    <col min="2" max="2" width="10.125" style="4" customWidth="1"/>
    <col min="3" max="4" width="10.25390625" style="15" customWidth="1"/>
    <col min="5" max="6" width="10.50390625" style="15" customWidth="1"/>
    <col min="7" max="7" width="9.25390625" style="15" customWidth="1"/>
    <col min="8" max="9" width="10.00390625" style="15" customWidth="1"/>
    <col min="10" max="21" width="7.375" style="15" customWidth="1"/>
    <col min="22" max="24" width="8.75390625" style="15" customWidth="1"/>
    <col min="25" max="25" width="9.375" style="15" customWidth="1"/>
    <col min="26" max="26" width="24.75390625" style="4" customWidth="1"/>
    <col min="27" max="16384" width="9.00390625" style="4" customWidth="1"/>
  </cols>
  <sheetData>
    <row r="1" spans="1:251" ht="21.75" customHeight="1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9" customHeight="1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.75" customHeight="1">
      <c r="A3" s="6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6" ht="40.5" customHeight="1">
      <c r="A4" s="30" t="s">
        <v>0</v>
      </c>
      <c r="B4" s="26" t="s">
        <v>1</v>
      </c>
      <c r="C4" s="26" t="s">
        <v>2</v>
      </c>
      <c r="D4" s="26" t="s">
        <v>3</v>
      </c>
      <c r="E4" s="26"/>
      <c r="F4" s="26"/>
      <c r="G4" s="26" t="s">
        <v>4</v>
      </c>
      <c r="H4" s="26"/>
      <c r="I4" s="26"/>
      <c r="J4" s="26" t="s">
        <v>5</v>
      </c>
      <c r="K4" s="26"/>
      <c r="L4" s="26"/>
      <c r="M4" s="26"/>
      <c r="N4" s="26"/>
      <c r="O4" s="26"/>
      <c r="P4" s="26" t="s">
        <v>6</v>
      </c>
      <c r="Q4" s="26"/>
      <c r="R4" s="26"/>
      <c r="S4" s="26"/>
      <c r="T4" s="26"/>
      <c r="U4" s="26"/>
      <c r="V4" s="26" t="s">
        <v>7</v>
      </c>
      <c r="W4" s="26"/>
      <c r="X4" s="26"/>
      <c r="Y4" s="26" t="s">
        <v>47</v>
      </c>
      <c r="Z4" s="27" t="s">
        <v>19</v>
      </c>
    </row>
    <row r="5" spans="1:26" ht="54.75" customHeight="1">
      <c r="A5" s="30"/>
      <c r="B5" s="26"/>
      <c r="C5" s="26"/>
      <c r="D5" s="7" t="s">
        <v>8</v>
      </c>
      <c r="E5" s="7" t="s">
        <v>9</v>
      </c>
      <c r="F5" s="7" t="s">
        <v>10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9</v>
      </c>
      <c r="L5" s="7" t="s">
        <v>10</v>
      </c>
      <c r="M5" s="7" t="s">
        <v>12</v>
      </c>
      <c r="N5" s="7" t="s">
        <v>9</v>
      </c>
      <c r="O5" s="7" t="s">
        <v>10</v>
      </c>
      <c r="P5" s="7" t="s">
        <v>11</v>
      </c>
      <c r="Q5" s="7" t="s">
        <v>9</v>
      </c>
      <c r="R5" s="7" t="s">
        <v>10</v>
      </c>
      <c r="S5" s="7" t="s">
        <v>12</v>
      </c>
      <c r="T5" s="7" t="s">
        <v>9</v>
      </c>
      <c r="U5" s="7" t="s">
        <v>10</v>
      </c>
      <c r="V5" s="7" t="s">
        <v>13</v>
      </c>
      <c r="W5" s="7" t="s">
        <v>9</v>
      </c>
      <c r="X5" s="7" t="s">
        <v>10</v>
      </c>
      <c r="Y5" s="26"/>
      <c r="Z5" s="27"/>
    </row>
    <row r="6" spans="1:26" ht="34.5" customHeight="1">
      <c r="A6" s="17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8">
        <v>3500</v>
      </c>
      <c r="Z6" s="16"/>
    </row>
    <row r="7" spans="1:26" ht="34.5" customHeight="1">
      <c r="A7" s="19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6"/>
    </row>
    <row r="8" spans="1:26" ht="87.75" customHeight="1">
      <c r="A8" s="20" t="s">
        <v>44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2100</v>
      </c>
      <c r="Z8" s="21" t="s">
        <v>22</v>
      </c>
    </row>
    <row r="9" spans="1:26" ht="36.75" customHeight="1">
      <c r="A9" s="1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1"/>
    </row>
    <row r="10" spans="1:26" ht="45.75" customHeight="1">
      <c r="A10" s="20" t="s">
        <v>45</v>
      </c>
      <c r="B10" s="8">
        <v>2370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8">
        <f>SUM(Y11:Y113)</f>
        <v>1400</v>
      </c>
      <c r="Z10" s="21"/>
    </row>
    <row r="11" spans="1:26" ht="42" customHeight="1">
      <c r="A11" s="22" t="s">
        <v>24</v>
      </c>
      <c r="B11" s="9">
        <v>45</v>
      </c>
      <c r="C11" s="10" t="s">
        <v>16</v>
      </c>
      <c r="D11" s="10">
        <v>20</v>
      </c>
      <c r="E11" s="10">
        <v>20965</v>
      </c>
      <c r="F11" s="9">
        <f aca="true" t="shared" si="0" ref="F11:F26">D11*E11</f>
        <v>419300</v>
      </c>
      <c r="G11" s="10">
        <v>9</v>
      </c>
      <c r="H11" s="10">
        <v>9129</v>
      </c>
      <c r="I11" s="9">
        <f aca="true" t="shared" si="1" ref="I11:I26">G11*H11</f>
        <v>82161</v>
      </c>
      <c r="J11" s="10">
        <v>23</v>
      </c>
      <c r="K11" s="10">
        <v>271</v>
      </c>
      <c r="L11" s="9">
        <f aca="true" t="shared" si="2" ref="L11:L26">J11*K11</f>
        <v>6233</v>
      </c>
      <c r="M11" s="10">
        <f>J11*3</f>
        <v>69</v>
      </c>
      <c r="N11" s="10">
        <v>116.5</v>
      </c>
      <c r="O11" s="9">
        <f aca="true" t="shared" si="3" ref="O11:O26">M11*N11</f>
        <v>8038.5</v>
      </c>
      <c r="P11" s="10">
        <v>23</v>
      </c>
      <c r="Q11" s="10">
        <v>2116</v>
      </c>
      <c r="R11" s="9">
        <f aca="true" t="shared" si="4" ref="R11:R26">P11*Q11</f>
        <v>48668</v>
      </c>
      <c r="S11" s="10">
        <f>P11*3</f>
        <v>69</v>
      </c>
      <c r="T11" s="10">
        <v>1468</v>
      </c>
      <c r="U11" s="9">
        <f aca="true" t="shared" si="5" ref="U11:U26">S11*T11</f>
        <v>101292</v>
      </c>
      <c r="V11" s="10">
        <f aca="true" t="shared" si="6" ref="V11:V26">S11+P11</f>
        <v>92</v>
      </c>
      <c r="W11" s="10">
        <v>802.5</v>
      </c>
      <c r="X11" s="9">
        <f aca="true" t="shared" si="7" ref="X11:X26">V11*W11</f>
        <v>73830</v>
      </c>
      <c r="Y11" s="9">
        <v>74</v>
      </c>
      <c r="Z11" s="23"/>
    </row>
    <row r="12" spans="1:26" ht="42" customHeight="1">
      <c r="A12" s="22" t="s">
        <v>25</v>
      </c>
      <c r="B12" s="9">
        <v>25</v>
      </c>
      <c r="C12" s="10" t="s">
        <v>18</v>
      </c>
      <c r="D12" s="10">
        <v>38</v>
      </c>
      <c r="E12" s="10">
        <v>5502</v>
      </c>
      <c r="F12" s="9">
        <f t="shared" si="0"/>
        <v>209076</v>
      </c>
      <c r="G12" s="10">
        <v>5</v>
      </c>
      <c r="H12" s="10">
        <v>2657</v>
      </c>
      <c r="I12" s="9">
        <f t="shared" si="1"/>
        <v>13285</v>
      </c>
      <c r="J12" s="10">
        <v>13</v>
      </c>
      <c r="K12" s="10">
        <v>271</v>
      </c>
      <c r="L12" s="9">
        <f t="shared" si="2"/>
        <v>3523</v>
      </c>
      <c r="M12" s="10">
        <f>J12*3</f>
        <v>39</v>
      </c>
      <c r="N12" s="10">
        <v>116.5</v>
      </c>
      <c r="O12" s="9">
        <f t="shared" si="3"/>
        <v>4543.5</v>
      </c>
      <c r="P12" s="10">
        <v>13</v>
      </c>
      <c r="Q12" s="10">
        <v>2116</v>
      </c>
      <c r="R12" s="9">
        <f t="shared" si="4"/>
        <v>27508</v>
      </c>
      <c r="S12" s="10">
        <f>P12*3</f>
        <v>39</v>
      </c>
      <c r="T12" s="10">
        <v>1468</v>
      </c>
      <c r="U12" s="9">
        <f t="shared" si="5"/>
        <v>57252</v>
      </c>
      <c r="V12" s="10">
        <f t="shared" si="6"/>
        <v>52</v>
      </c>
      <c r="W12" s="10">
        <v>802.5</v>
      </c>
      <c r="X12" s="9">
        <f t="shared" si="7"/>
        <v>41730</v>
      </c>
      <c r="Y12" s="9">
        <v>35.7</v>
      </c>
      <c r="Z12" s="23"/>
    </row>
    <row r="13" spans="1:26" ht="42" customHeight="1">
      <c r="A13" s="22" t="s">
        <v>26</v>
      </c>
      <c r="B13" s="9">
        <v>6</v>
      </c>
      <c r="C13" s="10" t="s">
        <v>18</v>
      </c>
      <c r="D13" s="10">
        <v>5.4</v>
      </c>
      <c r="E13" s="10">
        <v>5502</v>
      </c>
      <c r="F13" s="9">
        <f t="shared" si="0"/>
        <v>29710.800000000003</v>
      </c>
      <c r="G13" s="10">
        <v>1.2</v>
      </c>
      <c r="H13" s="10">
        <v>2657</v>
      </c>
      <c r="I13" s="9">
        <f t="shared" si="1"/>
        <v>3188.4</v>
      </c>
      <c r="J13" s="10">
        <v>3</v>
      </c>
      <c r="K13" s="10">
        <v>271</v>
      </c>
      <c r="L13" s="9">
        <f t="shared" si="2"/>
        <v>813</v>
      </c>
      <c r="M13" s="10">
        <f>J13*3</f>
        <v>9</v>
      </c>
      <c r="N13" s="10">
        <v>116.5</v>
      </c>
      <c r="O13" s="9">
        <f t="shared" si="3"/>
        <v>1048.5</v>
      </c>
      <c r="P13" s="10">
        <v>3</v>
      </c>
      <c r="Q13" s="10">
        <v>2116</v>
      </c>
      <c r="R13" s="9">
        <f t="shared" si="4"/>
        <v>6348</v>
      </c>
      <c r="S13" s="10">
        <f>P13*3</f>
        <v>9</v>
      </c>
      <c r="T13" s="10">
        <v>1468</v>
      </c>
      <c r="U13" s="9">
        <f t="shared" si="5"/>
        <v>13212</v>
      </c>
      <c r="V13" s="10">
        <f t="shared" si="6"/>
        <v>12</v>
      </c>
      <c r="W13" s="10">
        <v>802.5</v>
      </c>
      <c r="X13" s="9">
        <f t="shared" si="7"/>
        <v>9630</v>
      </c>
      <c r="Y13" s="9">
        <v>6.4</v>
      </c>
      <c r="Z13" s="23"/>
    </row>
    <row r="14" spans="1:26" ht="42" customHeight="1">
      <c r="A14" s="22" t="s">
        <v>27</v>
      </c>
      <c r="B14" s="12">
        <v>86</v>
      </c>
      <c r="C14" s="10" t="s">
        <v>18</v>
      </c>
      <c r="D14" s="10">
        <v>103.2</v>
      </c>
      <c r="E14" s="10">
        <v>5502</v>
      </c>
      <c r="F14" s="9">
        <f t="shared" si="0"/>
        <v>567806.4</v>
      </c>
      <c r="G14" s="10">
        <v>18</v>
      </c>
      <c r="H14" s="10">
        <v>2657</v>
      </c>
      <c r="I14" s="9">
        <f t="shared" si="1"/>
        <v>47826</v>
      </c>
      <c r="J14" s="10">
        <v>43</v>
      </c>
      <c r="K14" s="10">
        <v>271</v>
      </c>
      <c r="L14" s="9">
        <f t="shared" si="2"/>
        <v>11653</v>
      </c>
      <c r="M14" s="10">
        <f>J14*3</f>
        <v>129</v>
      </c>
      <c r="N14" s="10">
        <v>116.5</v>
      </c>
      <c r="O14" s="9">
        <f t="shared" si="3"/>
        <v>15028.5</v>
      </c>
      <c r="P14" s="10">
        <v>43</v>
      </c>
      <c r="Q14" s="10">
        <v>2116</v>
      </c>
      <c r="R14" s="9">
        <f t="shared" si="4"/>
        <v>90988</v>
      </c>
      <c r="S14" s="10">
        <f>P14*3</f>
        <v>129</v>
      </c>
      <c r="T14" s="10">
        <v>1468</v>
      </c>
      <c r="U14" s="9">
        <f t="shared" si="5"/>
        <v>189372</v>
      </c>
      <c r="V14" s="10">
        <f t="shared" si="6"/>
        <v>172</v>
      </c>
      <c r="W14" s="10">
        <v>802.5</v>
      </c>
      <c r="X14" s="9">
        <f t="shared" si="7"/>
        <v>138030</v>
      </c>
      <c r="Y14" s="9">
        <v>106.1</v>
      </c>
      <c r="Z14" s="23"/>
    </row>
    <row r="15" spans="1:26" ht="42" customHeight="1">
      <c r="A15" s="22" t="s">
        <v>28</v>
      </c>
      <c r="B15" s="12">
        <v>171</v>
      </c>
      <c r="C15" s="10" t="s">
        <v>18</v>
      </c>
      <c r="D15" s="10">
        <v>188.5</v>
      </c>
      <c r="E15" s="10">
        <v>5502</v>
      </c>
      <c r="F15" s="9">
        <f t="shared" si="0"/>
        <v>1037127</v>
      </c>
      <c r="G15" s="10">
        <v>35</v>
      </c>
      <c r="H15" s="10">
        <v>2657</v>
      </c>
      <c r="I15" s="9">
        <f t="shared" si="1"/>
        <v>92995</v>
      </c>
      <c r="J15" s="10">
        <v>85</v>
      </c>
      <c r="K15" s="10">
        <v>271</v>
      </c>
      <c r="L15" s="9">
        <f t="shared" si="2"/>
        <v>23035</v>
      </c>
      <c r="M15" s="10">
        <v>240</v>
      </c>
      <c r="N15" s="10">
        <v>116.5</v>
      </c>
      <c r="O15" s="9">
        <f t="shared" si="3"/>
        <v>27960</v>
      </c>
      <c r="P15" s="10">
        <v>85</v>
      </c>
      <c r="Q15" s="10">
        <v>2116</v>
      </c>
      <c r="R15" s="9">
        <f t="shared" si="4"/>
        <v>179860</v>
      </c>
      <c r="S15" s="10">
        <v>240</v>
      </c>
      <c r="T15" s="10">
        <v>1468</v>
      </c>
      <c r="U15" s="9">
        <f t="shared" si="5"/>
        <v>352320</v>
      </c>
      <c r="V15" s="10">
        <f t="shared" si="6"/>
        <v>325</v>
      </c>
      <c r="W15" s="10">
        <v>802.5</v>
      </c>
      <c r="X15" s="9">
        <f t="shared" si="7"/>
        <v>260812.5</v>
      </c>
      <c r="Y15" s="9">
        <v>197.4</v>
      </c>
      <c r="Z15" s="23"/>
    </row>
    <row r="16" spans="1:26" ht="42" customHeight="1">
      <c r="A16" s="19" t="s">
        <v>29</v>
      </c>
      <c r="B16" s="8">
        <v>5</v>
      </c>
      <c r="C16" s="10" t="s">
        <v>18</v>
      </c>
      <c r="D16" s="10">
        <v>2.5</v>
      </c>
      <c r="E16" s="10">
        <v>5502</v>
      </c>
      <c r="F16" s="9">
        <f t="shared" si="0"/>
        <v>13755</v>
      </c>
      <c r="G16" s="10">
        <v>1</v>
      </c>
      <c r="H16" s="10">
        <v>2657</v>
      </c>
      <c r="I16" s="9">
        <f t="shared" si="1"/>
        <v>2657</v>
      </c>
      <c r="J16" s="10">
        <v>3</v>
      </c>
      <c r="K16" s="10">
        <v>271</v>
      </c>
      <c r="L16" s="9">
        <f t="shared" si="2"/>
        <v>813</v>
      </c>
      <c r="M16" s="10">
        <f aca="true" t="shared" si="8" ref="M16:M22">J16*3</f>
        <v>9</v>
      </c>
      <c r="N16" s="10">
        <v>116.5</v>
      </c>
      <c r="O16" s="9">
        <f t="shared" si="3"/>
        <v>1048.5</v>
      </c>
      <c r="P16" s="10">
        <v>3</v>
      </c>
      <c r="Q16" s="10">
        <v>2116</v>
      </c>
      <c r="R16" s="9">
        <f t="shared" si="4"/>
        <v>6348</v>
      </c>
      <c r="S16" s="10">
        <f aca="true" t="shared" si="9" ref="S16:S22">P16*3</f>
        <v>9</v>
      </c>
      <c r="T16" s="10">
        <v>1468</v>
      </c>
      <c r="U16" s="9">
        <f t="shared" si="5"/>
        <v>13212</v>
      </c>
      <c r="V16" s="10">
        <f t="shared" si="6"/>
        <v>12</v>
      </c>
      <c r="W16" s="10">
        <v>802.5</v>
      </c>
      <c r="X16" s="9">
        <f t="shared" si="7"/>
        <v>9630</v>
      </c>
      <c r="Y16" s="9">
        <v>4.7</v>
      </c>
      <c r="Z16" s="23"/>
    </row>
    <row r="17" spans="1:26" ht="42" customHeight="1">
      <c r="A17" s="19" t="s">
        <v>30</v>
      </c>
      <c r="B17" s="8">
        <v>12</v>
      </c>
      <c r="C17" s="10" t="s">
        <v>18</v>
      </c>
      <c r="D17" s="10">
        <v>9.6</v>
      </c>
      <c r="E17" s="10">
        <v>5502</v>
      </c>
      <c r="F17" s="9">
        <f t="shared" si="0"/>
        <v>52819.2</v>
      </c>
      <c r="G17" s="10">
        <v>2.4</v>
      </c>
      <c r="H17" s="10">
        <v>2657</v>
      </c>
      <c r="I17" s="9">
        <f t="shared" si="1"/>
        <v>6376.8</v>
      </c>
      <c r="J17" s="10">
        <v>6</v>
      </c>
      <c r="K17" s="10">
        <v>271</v>
      </c>
      <c r="L17" s="9">
        <f t="shared" si="2"/>
        <v>1626</v>
      </c>
      <c r="M17" s="10">
        <f t="shared" si="8"/>
        <v>18</v>
      </c>
      <c r="N17" s="10">
        <v>116.5</v>
      </c>
      <c r="O17" s="9">
        <f t="shared" si="3"/>
        <v>2097</v>
      </c>
      <c r="P17" s="10">
        <v>6</v>
      </c>
      <c r="Q17" s="10">
        <v>2116</v>
      </c>
      <c r="R17" s="9">
        <f t="shared" si="4"/>
        <v>12696</v>
      </c>
      <c r="S17" s="10">
        <f t="shared" si="9"/>
        <v>18</v>
      </c>
      <c r="T17" s="10">
        <v>1468</v>
      </c>
      <c r="U17" s="9">
        <f t="shared" si="5"/>
        <v>26424</v>
      </c>
      <c r="V17" s="10">
        <f t="shared" si="6"/>
        <v>24</v>
      </c>
      <c r="W17" s="10">
        <v>802.5</v>
      </c>
      <c r="X17" s="9">
        <f t="shared" si="7"/>
        <v>19260</v>
      </c>
      <c r="Y17" s="9">
        <v>12.1</v>
      </c>
      <c r="Z17" s="23"/>
    </row>
    <row r="18" spans="1:26" ht="42" customHeight="1">
      <c r="A18" s="19" t="s">
        <v>31</v>
      </c>
      <c r="B18" s="8">
        <v>39</v>
      </c>
      <c r="C18" s="10" t="s">
        <v>18</v>
      </c>
      <c r="D18" s="10">
        <v>58</v>
      </c>
      <c r="E18" s="10">
        <v>5502</v>
      </c>
      <c r="F18" s="9">
        <f t="shared" si="0"/>
        <v>319116</v>
      </c>
      <c r="G18" s="10">
        <v>7.8</v>
      </c>
      <c r="H18" s="10">
        <v>2657</v>
      </c>
      <c r="I18" s="9">
        <f t="shared" si="1"/>
        <v>20724.6</v>
      </c>
      <c r="J18" s="10">
        <v>20</v>
      </c>
      <c r="K18" s="10">
        <v>271</v>
      </c>
      <c r="L18" s="9">
        <f t="shared" si="2"/>
        <v>5420</v>
      </c>
      <c r="M18" s="10">
        <f t="shared" si="8"/>
        <v>60</v>
      </c>
      <c r="N18" s="10">
        <v>116.5</v>
      </c>
      <c r="O18" s="9">
        <f t="shared" si="3"/>
        <v>6990</v>
      </c>
      <c r="P18" s="10">
        <v>20</v>
      </c>
      <c r="Q18" s="10">
        <v>2116</v>
      </c>
      <c r="R18" s="9">
        <f t="shared" si="4"/>
        <v>42320</v>
      </c>
      <c r="S18" s="10">
        <f t="shared" si="9"/>
        <v>60</v>
      </c>
      <c r="T18" s="10">
        <v>1468</v>
      </c>
      <c r="U18" s="9">
        <f t="shared" si="5"/>
        <v>88080</v>
      </c>
      <c r="V18" s="10">
        <f t="shared" si="6"/>
        <v>80</v>
      </c>
      <c r="W18" s="10">
        <v>802.5</v>
      </c>
      <c r="X18" s="9">
        <f t="shared" si="7"/>
        <v>64200</v>
      </c>
      <c r="Y18" s="9">
        <v>54.7</v>
      </c>
      <c r="Z18" s="23"/>
    </row>
    <row r="19" spans="1:26" ht="42" customHeight="1">
      <c r="A19" s="22" t="s">
        <v>32</v>
      </c>
      <c r="B19" s="9">
        <v>17</v>
      </c>
      <c r="C19" s="10" t="s">
        <v>16</v>
      </c>
      <c r="D19" s="10">
        <v>8.5</v>
      </c>
      <c r="E19" s="10">
        <v>20965</v>
      </c>
      <c r="F19" s="9">
        <f t="shared" si="0"/>
        <v>178202.5</v>
      </c>
      <c r="G19" s="10">
        <v>3.4</v>
      </c>
      <c r="H19" s="10">
        <v>9129</v>
      </c>
      <c r="I19" s="9">
        <f t="shared" si="1"/>
        <v>31038.6</v>
      </c>
      <c r="J19" s="10">
        <v>8</v>
      </c>
      <c r="K19" s="10">
        <v>271</v>
      </c>
      <c r="L19" s="9">
        <f t="shared" si="2"/>
        <v>2168</v>
      </c>
      <c r="M19" s="10">
        <f t="shared" si="8"/>
        <v>24</v>
      </c>
      <c r="N19" s="10">
        <v>116.5</v>
      </c>
      <c r="O19" s="9">
        <f t="shared" si="3"/>
        <v>2796</v>
      </c>
      <c r="P19" s="10">
        <v>8</v>
      </c>
      <c r="Q19" s="10">
        <v>2116</v>
      </c>
      <c r="R19" s="9">
        <f t="shared" si="4"/>
        <v>16928</v>
      </c>
      <c r="S19" s="10">
        <f t="shared" si="9"/>
        <v>24</v>
      </c>
      <c r="T19" s="10">
        <v>1468</v>
      </c>
      <c r="U19" s="9">
        <f t="shared" si="5"/>
        <v>35232</v>
      </c>
      <c r="V19" s="10">
        <f t="shared" si="6"/>
        <v>32</v>
      </c>
      <c r="W19" s="10">
        <v>802.5</v>
      </c>
      <c r="X19" s="9">
        <f t="shared" si="7"/>
        <v>25680</v>
      </c>
      <c r="Y19" s="9">
        <v>29.2</v>
      </c>
      <c r="Z19" s="23"/>
    </row>
    <row r="20" spans="1:26" ht="42" customHeight="1">
      <c r="A20" s="22" t="s">
        <v>33</v>
      </c>
      <c r="B20" s="12">
        <v>27</v>
      </c>
      <c r="C20" s="10" t="s">
        <v>16</v>
      </c>
      <c r="D20" s="10">
        <v>13.5</v>
      </c>
      <c r="E20" s="10">
        <v>20965</v>
      </c>
      <c r="F20" s="9">
        <f t="shared" si="0"/>
        <v>283027.5</v>
      </c>
      <c r="G20" s="10">
        <v>5.4</v>
      </c>
      <c r="H20" s="10">
        <v>9129</v>
      </c>
      <c r="I20" s="9">
        <f t="shared" si="1"/>
        <v>49296.600000000006</v>
      </c>
      <c r="J20" s="10">
        <v>14</v>
      </c>
      <c r="K20" s="10">
        <v>271</v>
      </c>
      <c r="L20" s="9">
        <f t="shared" si="2"/>
        <v>3794</v>
      </c>
      <c r="M20" s="10">
        <f t="shared" si="8"/>
        <v>42</v>
      </c>
      <c r="N20" s="10">
        <v>116.5</v>
      </c>
      <c r="O20" s="9">
        <f t="shared" si="3"/>
        <v>4893</v>
      </c>
      <c r="P20" s="10">
        <v>14</v>
      </c>
      <c r="Q20" s="10">
        <v>2116</v>
      </c>
      <c r="R20" s="9">
        <f t="shared" si="4"/>
        <v>29624</v>
      </c>
      <c r="S20" s="10">
        <f t="shared" si="9"/>
        <v>42</v>
      </c>
      <c r="T20" s="10">
        <v>1468</v>
      </c>
      <c r="U20" s="9">
        <f t="shared" si="5"/>
        <v>61656</v>
      </c>
      <c r="V20" s="10">
        <f t="shared" si="6"/>
        <v>56</v>
      </c>
      <c r="W20" s="10">
        <v>802.5</v>
      </c>
      <c r="X20" s="9">
        <f t="shared" si="7"/>
        <v>44940</v>
      </c>
      <c r="Y20" s="9">
        <v>47.7</v>
      </c>
      <c r="Z20" s="23"/>
    </row>
    <row r="21" spans="1:26" ht="42" customHeight="1">
      <c r="A21" s="22" t="s">
        <v>34</v>
      </c>
      <c r="B21" s="12">
        <v>17</v>
      </c>
      <c r="C21" s="10" t="s">
        <v>14</v>
      </c>
      <c r="D21" s="10">
        <v>5.1</v>
      </c>
      <c r="E21" s="10">
        <v>42233</v>
      </c>
      <c r="F21" s="9">
        <f t="shared" si="0"/>
        <v>215388.3</v>
      </c>
      <c r="G21" s="10">
        <v>3.4</v>
      </c>
      <c r="H21" s="10">
        <v>20824</v>
      </c>
      <c r="I21" s="9">
        <f t="shared" si="1"/>
        <v>70801.59999999999</v>
      </c>
      <c r="J21" s="10">
        <v>8</v>
      </c>
      <c r="K21" s="10">
        <v>271</v>
      </c>
      <c r="L21" s="9">
        <f t="shared" si="2"/>
        <v>2168</v>
      </c>
      <c r="M21" s="10">
        <f t="shared" si="8"/>
        <v>24</v>
      </c>
      <c r="N21" s="10">
        <v>116.5</v>
      </c>
      <c r="O21" s="9">
        <f t="shared" si="3"/>
        <v>2796</v>
      </c>
      <c r="P21" s="10">
        <v>8</v>
      </c>
      <c r="Q21" s="10">
        <v>2116</v>
      </c>
      <c r="R21" s="9">
        <f t="shared" si="4"/>
        <v>16928</v>
      </c>
      <c r="S21" s="10">
        <f t="shared" si="9"/>
        <v>24</v>
      </c>
      <c r="T21" s="10">
        <v>1468</v>
      </c>
      <c r="U21" s="9">
        <f t="shared" si="5"/>
        <v>35232</v>
      </c>
      <c r="V21" s="10">
        <f t="shared" si="6"/>
        <v>32</v>
      </c>
      <c r="W21" s="10">
        <v>802.5</v>
      </c>
      <c r="X21" s="9">
        <f t="shared" si="7"/>
        <v>25680</v>
      </c>
      <c r="Y21" s="9">
        <v>36.9</v>
      </c>
      <c r="Z21" s="23"/>
    </row>
    <row r="22" spans="1:26" ht="42" customHeight="1">
      <c r="A22" s="22" t="s">
        <v>35</v>
      </c>
      <c r="B22" s="12">
        <v>7</v>
      </c>
      <c r="C22" s="10" t="s">
        <v>14</v>
      </c>
      <c r="D22" s="10">
        <v>2.1</v>
      </c>
      <c r="E22" s="10">
        <v>42233</v>
      </c>
      <c r="F22" s="9">
        <f t="shared" si="0"/>
        <v>88689.3</v>
      </c>
      <c r="G22" s="10">
        <v>1.4</v>
      </c>
      <c r="H22" s="10">
        <v>20824</v>
      </c>
      <c r="I22" s="9">
        <f t="shared" si="1"/>
        <v>29153.6</v>
      </c>
      <c r="J22" s="10">
        <v>3</v>
      </c>
      <c r="K22" s="10">
        <v>271</v>
      </c>
      <c r="L22" s="9">
        <f t="shared" si="2"/>
        <v>813</v>
      </c>
      <c r="M22" s="10">
        <f t="shared" si="8"/>
        <v>9</v>
      </c>
      <c r="N22" s="10">
        <v>116.5</v>
      </c>
      <c r="O22" s="9">
        <f t="shared" si="3"/>
        <v>1048.5</v>
      </c>
      <c r="P22" s="10">
        <v>3</v>
      </c>
      <c r="Q22" s="10">
        <v>2116</v>
      </c>
      <c r="R22" s="9">
        <f t="shared" si="4"/>
        <v>6348</v>
      </c>
      <c r="S22" s="10">
        <f t="shared" si="9"/>
        <v>9</v>
      </c>
      <c r="T22" s="10">
        <v>1468</v>
      </c>
      <c r="U22" s="9">
        <f t="shared" si="5"/>
        <v>13212</v>
      </c>
      <c r="V22" s="10">
        <f t="shared" si="6"/>
        <v>12</v>
      </c>
      <c r="W22" s="10">
        <v>802.5</v>
      </c>
      <c r="X22" s="9">
        <f t="shared" si="7"/>
        <v>9630</v>
      </c>
      <c r="Y22" s="9">
        <v>14.9</v>
      </c>
      <c r="Z22" s="23"/>
    </row>
    <row r="23" spans="1:26" ht="42" customHeight="1">
      <c r="A23" s="19" t="s">
        <v>36</v>
      </c>
      <c r="B23" s="10">
        <v>41</v>
      </c>
      <c r="C23" s="10" t="s">
        <v>18</v>
      </c>
      <c r="D23" s="10">
        <v>22</v>
      </c>
      <c r="E23" s="10">
        <v>7314</v>
      </c>
      <c r="F23" s="9">
        <f t="shared" si="0"/>
        <v>160908</v>
      </c>
      <c r="G23" s="10">
        <v>0</v>
      </c>
      <c r="H23" s="10">
        <v>2657</v>
      </c>
      <c r="I23" s="9">
        <f t="shared" si="1"/>
        <v>0</v>
      </c>
      <c r="J23" s="10">
        <v>14</v>
      </c>
      <c r="K23" s="10">
        <v>271</v>
      </c>
      <c r="L23" s="9">
        <f t="shared" si="2"/>
        <v>3794</v>
      </c>
      <c r="M23" s="10">
        <v>28</v>
      </c>
      <c r="N23" s="10">
        <v>116.5</v>
      </c>
      <c r="O23" s="9">
        <f t="shared" si="3"/>
        <v>3262</v>
      </c>
      <c r="P23" s="10">
        <v>14</v>
      </c>
      <c r="Q23" s="10">
        <v>2116</v>
      </c>
      <c r="R23" s="9">
        <f t="shared" si="4"/>
        <v>29624</v>
      </c>
      <c r="S23" s="10">
        <v>28</v>
      </c>
      <c r="T23" s="10">
        <v>1468</v>
      </c>
      <c r="U23" s="9">
        <f t="shared" si="5"/>
        <v>41104</v>
      </c>
      <c r="V23" s="10">
        <f t="shared" si="6"/>
        <v>42</v>
      </c>
      <c r="W23" s="10">
        <v>802.5</v>
      </c>
      <c r="X23" s="9">
        <f t="shared" si="7"/>
        <v>33705</v>
      </c>
      <c r="Y23" s="9">
        <v>27.2</v>
      </c>
      <c r="Z23" s="11" t="s">
        <v>15</v>
      </c>
    </row>
    <row r="24" spans="1:26" ht="42" customHeight="1">
      <c r="A24" s="19" t="s">
        <v>37</v>
      </c>
      <c r="B24" s="8">
        <v>24</v>
      </c>
      <c r="C24" s="10" t="s">
        <v>16</v>
      </c>
      <c r="D24" s="10">
        <v>24</v>
      </c>
      <c r="E24" s="10">
        <v>27105</v>
      </c>
      <c r="F24" s="9">
        <f t="shared" si="0"/>
        <v>650520</v>
      </c>
      <c r="G24" s="10">
        <v>0</v>
      </c>
      <c r="H24" s="10">
        <v>9129</v>
      </c>
      <c r="I24" s="9">
        <f t="shared" si="1"/>
        <v>0</v>
      </c>
      <c r="J24" s="10">
        <v>8</v>
      </c>
      <c r="K24" s="10">
        <v>271</v>
      </c>
      <c r="L24" s="9">
        <f t="shared" si="2"/>
        <v>2168</v>
      </c>
      <c r="M24" s="10">
        <v>8</v>
      </c>
      <c r="N24" s="10">
        <v>116.5</v>
      </c>
      <c r="O24" s="9">
        <f t="shared" si="3"/>
        <v>932</v>
      </c>
      <c r="P24" s="10">
        <v>8</v>
      </c>
      <c r="Q24" s="10">
        <v>2116</v>
      </c>
      <c r="R24" s="9">
        <f t="shared" si="4"/>
        <v>16928</v>
      </c>
      <c r="S24" s="10">
        <v>8</v>
      </c>
      <c r="T24" s="10">
        <v>1468</v>
      </c>
      <c r="U24" s="9">
        <f t="shared" si="5"/>
        <v>11744</v>
      </c>
      <c r="V24" s="10">
        <f t="shared" si="6"/>
        <v>16</v>
      </c>
      <c r="W24" s="10">
        <v>802.5</v>
      </c>
      <c r="X24" s="9">
        <f t="shared" si="7"/>
        <v>12840</v>
      </c>
      <c r="Y24" s="9">
        <v>69.5</v>
      </c>
      <c r="Z24" s="11" t="s">
        <v>15</v>
      </c>
    </row>
    <row r="25" spans="1:26" ht="42" customHeight="1">
      <c r="A25" s="19" t="s">
        <v>38</v>
      </c>
      <c r="B25" s="8">
        <v>6</v>
      </c>
      <c r="C25" s="10" t="s">
        <v>16</v>
      </c>
      <c r="D25" s="10">
        <v>6</v>
      </c>
      <c r="E25" s="10">
        <v>27105</v>
      </c>
      <c r="F25" s="9">
        <f t="shared" si="0"/>
        <v>162630</v>
      </c>
      <c r="G25" s="10">
        <v>0</v>
      </c>
      <c r="H25" s="10">
        <v>9129</v>
      </c>
      <c r="I25" s="9">
        <f t="shared" si="1"/>
        <v>0</v>
      </c>
      <c r="J25" s="10">
        <v>3</v>
      </c>
      <c r="K25" s="10">
        <v>271</v>
      </c>
      <c r="L25" s="9">
        <f t="shared" si="2"/>
        <v>813</v>
      </c>
      <c r="M25" s="10">
        <v>6</v>
      </c>
      <c r="N25" s="10">
        <v>116.5</v>
      </c>
      <c r="O25" s="9">
        <f t="shared" si="3"/>
        <v>699</v>
      </c>
      <c r="P25" s="10">
        <v>3</v>
      </c>
      <c r="Q25" s="10">
        <v>2116</v>
      </c>
      <c r="R25" s="9">
        <f t="shared" si="4"/>
        <v>6348</v>
      </c>
      <c r="S25" s="10">
        <v>6</v>
      </c>
      <c r="T25" s="10">
        <v>1468</v>
      </c>
      <c r="U25" s="9">
        <f t="shared" si="5"/>
        <v>8808</v>
      </c>
      <c r="V25" s="10">
        <f t="shared" si="6"/>
        <v>9</v>
      </c>
      <c r="W25" s="10">
        <v>802.5</v>
      </c>
      <c r="X25" s="9">
        <f t="shared" si="7"/>
        <v>7222.5</v>
      </c>
      <c r="Y25" s="9">
        <v>18.6</v>
      </c>
      <c r="Z25" s="11" t="s">
        <v>15</v>
      </c>
    </row>
    <row r="26" spans="1:26" ht="42" customHeight="1">
      <c r="A26" s="19" t="s">
        <v>39</v>
      </c>
      <c r="B26" s="8">
        <v>28</v>
      </c>
      <c r="C26" s="10" t="s">
        <v>16</v>
      </c>
      <c r="D26" s="10">
        <v>28</v>
      </c>
      <c r="E26" s="10">
        <v>27105</v>
      </c>
      <c r="F26" s="9">
        <f t="shared" si="0"/>
        <v>758940</v>
      </c>
      <c r="G26" s="10">
        <v>0</v>
      </c>
      <c r="H26" s="10">
        <v>9129</v>
      </c>
      <c r="I26" s="9">
        <f t="shared" si="1"/>
        <v>0</v>
      </c>
      <c r="J26" s="10">
        <v>9</v>
      </c>
      <c r="K26" s="10">
        <v>271</v>
      </c>
      <c r="L26" s="9">
        <f t="shared" si="2"/>
        <v>2439</v>
      </c>
      <c r="M26" s="10">
        <v>18</v>
      </c>
      <c r="N26" s="10">
        <v>116.5</v>
      </c>
      <c r="O26" s="9">
        <f t="shared" si="3"/>
        <v>2097</v>
      </c>
      <c r="P26" s="10">
        <v>9</v>
      </c>
      <c r="Q26" s="10">
        <v>2116</v>
      </c>
      <c r="R26" s="9">
        <f t="shared" si="4"/>
        <v>19044</v>
      </c>
      <c r="S26" s="10">
        <v>18</v>
      </c>
      <c r="T26" s="10">
        <v>1468</v>
      </c>
      <c r="U26" s="9">
        <f t="shared" si="5"/>
        <v>26424</v>
      </c>
      <c r="V26" s="10">
        <f t="shared" si="6"/>
        <v>27</v>
      </c>
      <c r="W26" s="10">
        <v>802.5</v>
      </c>
      <c r="X26" s="9">
        <f t="shared" si="7"/>
        <v>21667.5</v>
      </c>
      <c r="Y26" s="9">
        <v>83.1</v>
      </c>
      <c r="Z26" s="11" t="s">
        <v>15</v>
      </c>
    </row>
    <row r="27" spans="1:26" ht="42" customHeight="1">
      <c r="A27" s="24" t="s">
        <v>40</v>
      </c>
      <c r="B27" s="13">
        <v>16</v>
      </c>
      <c r="C27" s="14" t="s">
        <v>17</v>
      </c>
      <c r="D27" s="10">
        <v>102</v>
      </c>
      <c r="E27" s="10">
        <v>4005</v>
      </c>
      <c r="F27" s="9">
        <f>D27*E27</f>
        <v>408510</v>
      </c>
      <c r="G27" s="10">
        <v>1.6</v>
      </c>
      <c r="H27" s="10">
        <v>1502</v>
      </c>
      <c r="I27" s="9">
        <f>G27*H27</f>
        <v>2403.2000000000003</v>
      </c>
      <c r="J27" s="10">
        <v>6</v>
      </c>
      <c r="K27" s="10">
        <v>271</v>
      </c>
      <c r="L27" s="9">
        <f>J27*K27</f>
        <v>1626</v>
      </c>
      <c r="M27" s="10">
        <v>10</v>
      </c>
      <c r="N27" s="10">
        <v>116.5</v>
      </c>
      <c r="O27" s="9">
        <f>M27*N27</f>
        <v>1165</v>
      </c>
      <c r="P27" s="10">
        <v>6</v>
      </c>
      <c r="Q27" s="10">
        <v>2116</v>
      </c>
      <c r="R27" s="9">
        <f>P27*Q27</f>
        <v>12696</v>
      </c>
      <c r="S27" s="10">
        <v>10</v>
      </c>
      <c r="T27" s="10">
        <v>1468</v>
      </c>
      <c r="U27" s="9">
        <f>S27*T27</f>
        <v>14680</v>
      </c>
      <c r="V27" s="10">
        <f>S27+P27</f>
        <v>16</v>
      </c>
      <c r="W27" s="10">
        <v>802.5</v>
      </c>
      <c r="X27" s="9">
        <f>V27*W27</f>
        <v>12840</v>
      </c>
      <c r="Y27" s="9">
        <v>45</v>
      </c>
      <c r="Z27" s="25" t="s">
        <v>15</v>
      </c>
    </row>
    <row r="28" spans="1:26" ht="42" customHeight="1">
      <c r="A28" s="24" t="s">
        <v>41</v>
      </c>
      <c r="B28" s="13">
        <v>14</v>
      </c>
      <c r="C28" s="14" t="s">
        <v>17</v>
      </c>
      <c r="D28" s="10">
        <v>82</v>
      </c>
      <c r="E28" s="10">
        <v>4005</v>
      </c>
      <c r="F28" s="9">
        <f>D28*E28</f>
        <v>328410</v>
      </c>
      <c r="G28" s="10">
        <v>1.4</v>
      </c>
      <c r="H28" s="10">
        <v>1502</v>
      </c>
      <c r="I28" s="9">
        <f>G28*H28</f>
        <v>2102.7999999999997</v>
      </c>
      <c r="J28" s="10">
        <v>5</v>
      </c>
      <c r="K28" s="10">
        <v>271</v>
      </c>
      <c r="L28" s="9">
        <f>J28*K28</f>
        <v>1355</v>
      </c>
      <c r="M28" s="10">
        <v>9</v>
      </c>
      <c r="N28" s="10">
        <v>116.5</v>
      </c>
      <c r="O28" s="9">
        <f>M28*N28</f>
        <v>1048.5</v>
      </c>
      <c r="P28" s="10">
        <v>5</v>
      </c>
      <c r="Q28" s="10">
        <v>2116</v>
      </c>
      <c r="R28" s="9">
        <f>P28*Q28</f>
        <v>10580</v>
      </c>
      <c r="S28" s="10">
        <v>9</v>
      </c>
      <c r="T28" s="10">
        <v>1468</v>
      </c>
      <c r="U28" s="9">
        <f>S28*T28</f>
        <v>13212</v>
      </c>
      <c r="V28" s="10">
        <f>S28+P28</f>
        <v>14</v>
      </c>
      <c r="W28" s="10">
        <v>802.5</v>
      </c>
      <c r="X28" s="9">
        <f>V28*W28</f>
        <v>11235</v>
      </c>
      <c r="Y28" s="9">
        <v>36.8</v>
      </c>
      <c r="Z28" s="25" t="s">
        <v>15</v>
      </c>
    </row>
    <row r="29" spans="1:26" ht="84.75" customHeight="1">
      <c r="A29" s="24" t="s">
        <v>42</v>
      </c>
      <c r="B29" s="13"/>
      <c r="C29" s="14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9">
        <v>500</v>
      </c>
      <c r="Z29" s="21" t="s">
        <v>43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</sheetData>
  <sheetProtection/>
  <autoFilter ref="A6:Z29"/>
  <mergeCells count="11">
    <mergeCell ref="C4:C5"/>
    <mergeCell ref="Y4:Y5"/>
    <mergeCell ref="Z4:Z5"/>
    <mergeCell ref="A2:Z2"/>
    <mergeCell ref="D4:F4"/>
    <mergeCell ref="G4:I4"/>
    <mergeCell ref="J4:O4"/>
    <mergeCell ref="P4:U4"/>
    <mergeCell ref="V4:X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1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吴光淯</dc:creator>
  <cp:keywords/>
  <dc:description/>
  <cp:lastModifiedBy>孙宇强</cp:lastModifiedBy>
  <cp:lastPrinted>2016-12-21T07:20:38Z</cp:lastPrinted>
  <dcterms:created xsi:type="dcterms:W3CDTF">2016-07-05T04:32:47Z</dcterms:created>
  <dcterms:modified xsi:type="dcterms:W3CDTF">2017-01-22T02:37:09Z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