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0" yWindow="2715" windowWidth="21840" windowHeight="6735" firstSheet="1" activeTab="1"/>
  </bookViews>
  <sheets>
    <sheet name="Macro1" sheetId="12" state="veryHidden" r:id="rId1"/>
    <sheet name="2017年" sheetId="11" r:id="rId2"/>
  </sheets>
  <definedNames>
    <definedName name="_xlnm.Auto_Activate" localSheetId="1" hidden="1">Macro1!$A$2</definedName>
    <definedName name="_xlnm.Auto_Activate" localSheetId="0" hidden="1">Macro1!$A$2</definedName>
    <definedName name="_xlnm.Print_Titles" localSheetId="1">'2017年'!$3:$3</definedName>
  </definedNames>
  <calcPr calcId="114210" fullCalcOnLoad="1" fullPrecision="0"/>
</workbook>
</file>

<file path=xl/calcChain.xml><?xml version="1.0" encoding="utf-8"?>
<calcChain xmlns="http://schemas.openxmlformats.org/spreadsheetml/2006/main">
  <c r="G4" i="11"/>
  <c r="H4"/>
  <c r="I4"/>
  <c r="J4"/>
  <c r="H50"/>
  <c r="I50"/>
  <c r="J50"/>
  <c r="G50"/>
  <c r="H48"/>
  <c r="I48"/>
  <c r="J48"/>
  <c r="G48"/>
  <c r="G37"/>
  <c r="H37"/>
  <c r="I37"/>
  <c r="J37"/>
  <c r="G27"/>
  <c r="H27"/>
  <c r="J27"/>
  <c r="G25"/>
  <c r="H25"/>
  <c r="I25"/>
  <c r="J25"/>
  <c r="G23"/>
  <c r="H23"/>
  <c r="I23"/>
  <c r="J23"/>
  <c r="G9"/>
  <c r="H9"/>
  <c r="J9"/>
  <c r="G5"/>
  <c r="H5"/>
  <c r="J5"/>
  <c r="I43"/>
  <c r="I42"/>
  <c r="I41"/>
  <c r="I40"/>
  <c r="I38"/>
  <c r="I36"/>
  <c r="I35"/>
  <c r="I34"/>
  <c r="I33"/>
  <c r="I32"/>
  <c r="I31"/>
  <c r="I30"/>
  <c r="I29"/>
  <c r="I28"/>
  <c r="I27"/>
  <c r="I26"/>
  <c r="I24"/>
  <c r="I22"/>
  <c r="I21"/>
  <c r="I20"/>
  <c r="I19"/>
  <c r="I18"/>
  <c r="I17"/>
  <c r="I16"/>
  <c r="I15"/>
  <c r="I14"/>
  <c r="I13"/>
  <c r="I12"/>
  <c r="I9"/>
  <c r="I11"/>
  <c r="I10"/>
  <c r="I8"/>
  <c r="I7"/>
  <c r="I5"/>
  <c r="I6"/>
</calcChain>
</file>

<file path=xl/sharedStrings.xml><?xml version="1.0" encoding="utf-8"?>
<sst xmlns="http://schemas.openxmlformats.org/spreadsheetml/2006/main" count="293" uniqueCount="198">
  <si>
    <t>备注</t>
    <phoneticPr fontId="1" type="noConversion"/>
  </si>
  <si>
    <t>清远市公路局</t>
    <phoneticPr fontId="1" type="noConversion"/>
  </si>
  <si>
    <t>信宜站</t>
    <phoneticPr fontId="1" type="noConversion"/>
  </si>
  <si>
    <t>梅州市公路局</t>
    <phoneticPr fontId="1" type="noConversion"/>
  </si>
  <si>
    <t>兴宁局</t>
    <phoneticPr fontId="1" type="noConversion"/>
  </si>
  <si>
    <t>路基坍塌</t>
    <phoneticPr fontId="1" type="noConversion"/>
  </si>
  <si>
    <t>兴宁站</t>
    <phoneticPr fontId="1" type="noConversion"/>
  </si>
  <si>
    <t>县级管
养单位</t>
  </si>
  <si>
    <t>批复文号</t>
  </si>
  <si>
    <t>右侧路基冲毁坍塌</t>
    <phoneticPr fontId="1" type="noConversion"/>
  </si>
  <si>
    <t>G205</t>
    <phoneticPr fontId="1" type="noConversion"/>
  </si>
  <si>
    <t>X947</t>
    <phoneticPr fontId="1" type="noConversion"/>
  </si>
  <si>
    <t>S114</t>
    <phoneticPr fontId="1" type="noConversion"/>
  </si>
  <si>
    <t>梅州市地方公路总站</t>
    <phoneticPr fontId="1" type="noConversion"/>
  </si>
  <si>
    <t>序号</t>
  </si>
  <si>
    <t>市级管
养单位</t>
  </si>
  <si>
    <t>水毁情况</t>
  </si>
  <si>
    <t>批复方案</t>
  </si>
  <si>
    <t>总投资
(万元)</t>
  </si>
  <si>
    <t>建安费
(万元)</t>
  </si>
  <si>
    <t>省补助
(万元)</t>
  </si>
  <si>
    <t>合计</t>
  </si>
  <si>
    <t>桩号、名称</t>
    <phoneticPr fontId="1" type="noConversion"/>
  </si>
  <si>
    <t>本计划下达省补助
（万元）</t>
    <phoneticPr fontId="1" type="noConversion"/>
  </si>
  <si>
    <t>K254+986-K255+108</t>
    <phoneticPr fontId="1" type="noConversion"/>
  </si>
  <si>
    <t>设置抗滑桩，修复路面，排水沟，植草</t>
    <phoneticPr fontId="1" type="noConversion"/>
  </si>
  <si>
    <t>新建挡墙、增设边沟、修复受损路面、新建路侧混凝土护栏</t>
  </si>
  <si>
    <t>一</t>
    <phoneticPr fontId="1" type="noConversion"/>
  </si>
  <si>
    <t>阳江站</t>
    <phoneticPr fontId="1" type="noConversion"/>
  </si>
  <si>
    <t>路基挡土墙坍塌，路面损毁</t>
    <phoneticPr fontId="1" type="noConversion"/>
  </si>
  <si>
    <t>茂名市地方公路站</t>
    <phoneticPr fontId="1" type="noConversion"/>
  </si>
  <si>
    <t>X651</t>
    <phoneticPr fontId="1" type="noConversion"/>
  </si>
  <si>
    <t>K14+175~k14+390</t>
    <phoneticPr fontId="1" type="noConversion"/>
  </si>
  <si>
    <t>K14+910~k15+005</t>
    <phoneticPr fontId="1" type="noConversion"/>
  </si>
  <si>
    <t>K15+260~k15+435</t>
    <phoneticPr fontId="1" type="noConversion"/>
  </si>
  <si>
    <t>左侧路基挡土墙坍塌</t>
    <phoneticPr fontId="1" type="noConversion"/>
  </si>
  <si>
    <t>新建挡墙、路面、护栏.</t>
    <phoneticPr fontId="1" type="noConversion"/>
  </si>
  <si>
    <t>K2654+840～K2654+920</t>
    <phoneticPr fontId="1" type="noConversion"/>
  </si>
  <si>
    <t>桥梁冲毁，导致交通中断。</t>
    <phoneticPr fontId="1" type="noConversion"/>
  </si>
  <si>
    <t>CH69</t>
    <phoneticPr fontId="1" type="noConversion"/>
  </si>
  <si>
    <t>K0+051</t>
    <phoneticPr fontId="1" type="noConversion"/>
  </si>
  <si>
    <t>Y119</t>
    <phoneticPr fontId="1" type="noConversion"/>
  </si>
  <si>
    <t>湾口大桥</t>
    <phoneticPr fontId="1" type="noConversion"/>
  </si>
  <si>
    <t>新建7×30m预应力混凝土箱梁。桥216.4m，桥宽12m。</t>
    <phoneticPr fontId="1" type="noConversion"/>
  </si>
  <si>
    <t>新建6×16m预应力钢筋砼空心板桥。桥101m，桥宽8m。</t>
    <phoneticPr fontId="1" type="noConversion"/>
  </si>
  <si>
    <t>茂名市</t>
    <phoneticPr fontId="1" type="noConversion"/>
  </si>
  <si>
    <t>二</t>
    <phoneticPr fontId="1" type="noConversion"/>
  </si>
  <si>
    <t xml:space="preserve">梅州市 </t>
    <phoneticPr fontId="1" type="noConversion"/>
  </si>
  <si>
    <t>K15+890+K15+970</t>
    <phoneticPr fontId="1" type="noConversion"/>
  </si>
  <si>
    <t>新建挡土墙等</t>
    <phoneticPr fontId="1" type="noConversion"/>
  </si>
  <si>
    <t>揭阳市公路局</t>
    <phoneticPr fontId="1" type="noConversion"/>
  </si>
  <si>
    <t>G324</t>
    <phoneticPr fontId="1" type="noConversion"/>
  </si>
  <si>
    <t>K633+740</t>
    <phoneticPr fontId="1" type="noConversion"/>
  </si>
  <si>
    <t>涵洞被冲垮</t>
    <phoneticPr fontId="1" type="noConversion"/>
  </si>
  <si>
    <t>新涵洞</t>
    <phoneticPr fontId="1" type="noConversion"/>
  </si>
  <si>
    <t>惠来局</t>
    <phoneticPr fontId="1" type="noConversion"/>
  </si>
  <si>
    <t>梅州市地方公路总站</t>
    <phoneticPr fontId="1" type="noConversion"/>
  </si>
  <si>
    <t>K2+970~K3+030</t>
    <phoneticPr fontId="1" type="noConversion"/>
  </si>
  <si>
    <t>路基挡土墙坍塌</t>
    <phoneticPr fontId="1" type="noConversion"/>
  </si>
  <si>
    <t>新建挡墙</t>
    <phoneticPr fontId="1" type="noConversion"/>
  </si>
  <si>
    <t>梅县区</t>
    <phoneticPr fontId="1" type="noConversion"/>
  </si>
  <si>
    <t>K12+600～K12+700</t>
    <phoneticPr fontId="1" type="noConversion"/>
  </si>
  <si>
    <t>三</t>
    <phoneticPr fontId="1" type="noConversion"/>
  </si>
  <si>
    <t>揭阳市</t>
    <phoneticPr fontId="1" type="noConversion"/>
  </si>
  <si>
    <t>四</t>
    <phoneticPr fontId="1" type="noConversion"/>
  </si>
  <si>
    <t>汕尾市</t>
    <phoneticPr fontId="1" type="noConversion"/>
  </si>
  <si>
    <t>汕尾市地方公路总站</t>
    <phoneticPr fontId="1" type="noConversion"/>
  </si>
  <si>
    <t>K19+850～K19+890</t>
    <phoneticPr fontId="1" type="noConversion"/>
  </si>
  <si>
    <t>陆河站</t>
    <phoneticPr fontId="1" type="noConversion"/>
  </si>
  <si>
    <t>河源市地方公路总站</t>
    <phoneticPr fontId="1" type="noConversion"/>
  </si>
  <si>
    <t>K47+740～K47+800</t>
    <phoneticPr fontId="1" type="noConversion"/>
  </si>
  <si>
    <t>紫金站</t>
    <phoneticPr fontId="1" type="noConversion"/>
  </si>
  <si>
    <t>河源市地方公路总站</t>
    <phoneticPr fontId="1" type="noConversion"/>
  </si>
  <si>
    <t>K32+720~K32+800</t>
    <phoneticPr fontId="1" type="noConversion"/>
  </si>
  <si>
    <t>路基挡土墙坍塌</t>
    <phoneticPr fontId="1" type="noConversion"/>
  </si>
  <si>
    <t>新建挡墙</t>
    <phoneticPr fontId="1" type="noConversion"/>
  </si>
  <si>
    <t>K0+970~K1+140</t>
    <phoneticPr fontId="1" type="noConversion"/>
  </si>
  <si>
    <t>K36+640~K37+000</t>
    <phoneticPr fontId="1" type="noConversion"/>
  </si>
  <si>
    <t>龙川站</t>
    <phoneticPr fontId="1" type="noConversion"/>
  </si>
  <si>
    <t>K20+500~K20+612</t>
    <phoneticPr fontId="1" type="noConversion"/>
  </si>
  <si>
    <t>五华站</t>
    <phoneticPr fontId="1" type="noConversion"/>
  </si>
  <si>
    <t xml:space="preserve">梅州市公路局 </t>
    <phoneticPr fontId="1" type="noConversion"/>
  </si>
  <si>
    <t>K43+615~K43+660</t>
    <phoneticPr fontId="1" type="noConversion"/>
  </si>
  <si>
    <t>大埔县</t>
    <phoneticPr fontId="1" type="noConversion"/>
  </si>
  <si>
    <t>韶关市地方公路总站</t>
    <phoneticPr fontId="1" type="noConversion"/>
  </si>
  <si>
    <t>K15+250</t>
    <phoneticPr fontId="1" type="noConversion"/>
  </si>
  <si>
    <t>乳源站</t>
    <phoneticPr fontId="1" type="noConversion"/>
  </si>
  <si>
    <t>K3+900~K4+160</t>
    <phoneticPr fontId="1" type="noConversion"/>
  </si>
  <si>
    <t>K8+00~K10+01</t>
    <phoneticPr fontId="1" type="noConversion"/>
  </si>
  <si>
    <t>平远站</t>
    <phoneticPr fontId="1" type="noConversion"/>
  </si>
  <si>
    <t>K19+140~K19+230</t>
    <phoneticPr fontId="1" type="noConversion"/>
  </si>
  <si>
    <t>K16+020～K16+080</t>
    <phoneticPr fontId="1" type="noConversion"/>
  </si>
  <si>
    <t>梅州市公路局</t>
    <phoneticPr fontId="1" type="noConversion"/>
  </si>
  <si>
    <t>K46+210~K46+345</t>
    <phoneticPr fontId="1" type="noConversion"/>
  </si>
  <si>
    <t>大埔局</t>
    <phoneticPr fontId="1" type="noConversion"/>
  </si>
  <si>
    <t>K25+060~K25+133</t>
    <phoneticPr fontId="1" type="noConversion"/>
  </si>
  <si>
    <t>兴宁局</t>
    <phoneticPr fontId="1" type="noConversion"/>
  </si>
  <si>
    <t>K2659+680~K2659+775</t>
    <phoneticPr fontId="1" type="noConversion"/>
  </si>
  <si>
    <t>K32+080~K32+160</t>
    <phoneticPr fontId="1" type="noConversion"/>
  </si>
  <si>
    <t>五华局</t>
    <phoneticPr fontId="1" type="noConversion"/>
  </si>
  <si>
    <t>蕉岭局</t>
    <phoneticPr fontId="1" type="noConversion"/>
  </si>
  <si>
    <t>清远市地方公路总站</t>
    <phoneticPr fontId="1" type="noConversion"/>
  </si>
  <si>
    <t>K45+310~K45+365</t>
    <phoneticPr fontId="1" type="noConversion"/>
  </si>
  <si>
    <t>新建挡墙、新建砼路侧护栏</t>
    <phoneticPr fontId="1" type="noConversion"/>
  </si>
  <si>
    <t>阳山站</t>
    <phoneticPr fontId="1" type="noConversion"/>
  </si>
  <si>
    <t>河源市公路局</t>
    <phoneticPr fontId="1" type="noConversion"/>
  </si>
  <si>
    <t>K53+670~K53+730</t>
    <phoneticPr fontId="1" type="noConversion"/>
  </si>
  <si>
    <t>龙川局</t>
    <phoneticPr fontId="1" type="noConversion"/>
  </si>
  <si>
    <t>X399</t>
    <phoneticPr fontId="1" type="noConversion"/>
  </si>
  <si>
    <t>K40+800~K40+840</t>
    <phoneticPr fontId="1" type="noConversion"/>
  </si>
  <si>
    <t>连南站</t>
    <phoneticPr fontId="1" type="noConversion"/>
  </si>
  <si>
    <t>X400</t>
    <phoneticPr fontId="1" type="noConversion"/>
  </si>
  <si>
    <t>K17+110~K17+204</t>
    <phoneticPr fontId="1" type="noConversion"/>
  </si>
  <si>
    <t>连山县</t>
    <phoneticPr fontId="1" type="noConversion"/>
  </si>
  <si>
    <t>K9+920~K9+960</t>
    <phoneticPr fontId="1" type="noConversion"/>
  </si>
  <si>
    <t>X955</t>
    <phoneticPr fontId="1" type="noConversion"/>
  </si>
  <si>
    <t>K26+516~K26+680</t>
    <phoneticPr fontId="1" type="noConversion"/>
  </si>
  <si>
    <t>丰顺站</t>
    <phoneticPr fontId="1" type="noConversion"/>
  </si>
  <si>
    <t>K2+880~K2+965</t>
    <phoneticPr fontId="1" type="noConversion"/>
  </si>
  <si>
    <t>路基挡土墙坍塌</t>
    <phoneticPr fontId="1" type="noConversion"/>
  </si>
  <si>
    <t>湛江市</t>
    <phoneticPr fontId="1" type="noConversion"/>
  </si>
  <si>
    <t>阳春站</t>
    <phoneticPr fontId="1" type="noConversion"/>
  </si>
  <si>
    <t>六</t>
    <phoneticPr fontId="1" type="noConversion"/>
  </si>
  <si>
    <t>九</t>
    <phoneticPr fontId="1" type="noConversion"/>
  </si>
  <si>
    <t>五</t>
    <phoneticPr fontId="1" type="noConversion"/>
  </si>
  <si>
    <t>河源市</t>
    <phoneticPr fontId="1" type="noConversion"/>
  </si>
  <si>
    <t>阳江市</t>
    <phoneticPr fontId="1" type="noConversion"/>
  </si>
  <si>
    <t>湛江市</t>
    <phoneticPr fontId="1" type="noConversion"/>
  </si>
  <si>
    <t>清远市</t>
    <phoneticPr fontId="1" type="noConversion"/>
  </si>
  <si>
    <t>韶关市</t>
    <phoneticPr fontId="1" type="noConversion"/>
  </si>
  <si>
    <t>七</t>
    <phoneticPr fontId="1" type="noConversion"/>
  </si>
  <si>
    <t>八</t>
    <phoneticPr fontId="1" type="noConversion"/>
  </si>
  <si>
    <t>已安排交通运输部补助资金1500万元。</t>
    <phoneticPr fontId="1" type="noConversion"/>
  </si>
  <si>
    <t>粤公养函[2012]1399号</t>
    <phoneticPr fontId="1" type="noConversion"/>
  </si>
  <si>
    <t>粤公养函[2015]757号</t>
  </si>
  <si>
    <t>粤公养函[2016]735号</t>
  </si>
  <si>
    <t>粤公养函[2016]516号</t>
  </si>
  <si>
    <t>粤公养函[2017]267号</t>
  </si>
  <si>
    <t>粤公养函[2017]367号</t>
  </si>
  <si>
    <t>粤公养函[2017]365号</t>
  </si>
  <si>
    <t>粤公养函[2017]369号</t>
  </si>
  <si>
    <t>粤公养函[2017]342号</t>
  </si>
  <si>
    <t>粤公养函[2017]341号</t>
  </si>
  <si>
    <t>粤公养函[2017]272号</t>
  </si>
  <si>
    <t>粤公养函[2017]269号</t>
  </si>
  <si>
    <t>粤公养函[2017]268号</t>
  </si>
  <si>
    <t>粤公养函[2017]266号</t>
  </si>
  <si>
    <t>粤公养函[2017]265号</t>
  </si>
  <si>
    <t>粤公养函[2017]259号</t>
  </si>
  <si>
    <t>粤公养函[2017]368号</t>
  </si>
  <si>
    <t>粤公养函[2017]364号</t>
  </si>
  <si>
    <t>粤公养函[2017]363号</t>
  </si>
  <si>
    <t>粤公养函[2017]346号</t>
  </si>
  <si>
    <t>粤公养函[2017]345号</t>
  </si>
  <si>
    <t>粤公养函[2017]344号</t>
  </si>
  <si>
    <t>粤公养函[2017]343号</t>
  </si>
  <si>
    <t>粤公养函[2017]273号</t>
  </si>
  <si>
    <t>粤公养函[2017]271号</t>
  </si>
  <si>
    <t>粤公养函[2017]270号</t>
  </si>
  <si>
    <t>粤公养函[2017]264号</t>
  </si>
  <si>
    <t>粤公养函[2017]276号</t>
  </si>
  <si>
    <t>粤公养函[2017]263号</t>
  </si>
  <si>
    <t>粤公养函[2017]262号</t>
  </si>
  <si>
    <t>粤公养函[2017]261号</t>
  </si>
  <si>
    <t>粤公养函[2017]260号</t>
  </si>
  <si>
    <t>东海大堤水毁修复工程</t>
    <phoneticPr fontId="1" type="noConversion"/>
  </si>
  <si>
    <t>S288</t>
    <phoneticPr fontId="1" type="noConversion"/>
  </si>
  <si>
    <t>湛江市公路局</t>
    <phoneticPr fontId="1" type="noConversion"/>
  </si>
  <si>
    <t>X956</t>
  </si>
  <si>
    <t>X969</t>
  </si>
  <si>
    <t>X958</t>
  </si>
  <si>
    <t>S333</t>
  </si>
  <si>
    <t>X965</t>
  </si>
  <si>
    <t>G235</t>
  </si>
  <si>
    <t>S226</t>
  </si>
  <si>
    <t>G205</t>
  </si>
  <si>
    <t>S239</t>
  </si>
  <si>
    <t>S223</t>
  </si>
  <si>
    <t>X123</t>
  </si>
  <si>
    <t>X003</t>
  </si>
  <si>
    <t>X171</t>
  </si>
  <si>
    <t>X178</t>
  </si>
  <si>
    <t>S339</t>
  </si>
  <si>
    <t>X174</t>
  </si>
  <si>
    <t>X168</t>
  </si>
  <si>
    <t>G236</t>
  </si>
  <si>
    <t>X325</t>
  </si>
  <si>
    <t>X830</t>
  </si>
  <si>
    <t>路线
编号</t>
    <phoneticPr fontId="1" type="noConversion"/>
  </si>
  <si>
    <t>省海峡办</t>
    <phoneticPr fontId="1" type="noConversion"/>
  </si>
  <si>
    <t>琼州海峡轮渡车辆危险品检测站安全设施和作业场地灾毁修复</t>
    <phoneticPr fontId="1" type="noConversion"/>
  </si>
  <si>
    <t>恢复国道4个标志牌和1个宣传牌、设置30个标语牌，翻新1623㎡围墙铁栅、通道护栏和通道大门修复站内分道线的标线，浇注30米混凝土车道防护栏，更换4个限高限速牌，增加6套检测通道红绿灯，增设信息卡领取窗口车号显示屏，更换主控室静电地板，修复入口右侧破损门柱和提高地台</t>
    <phoneticPr fontId="1" type="noConversion"/>
  </si>
  <si>
    <t>安全标志损坏不完善、警示提示宣传缺失</t>
    <phoneticPr fontId="1" type="noConversion"/>
  </si>
  <si>
    <t>粤交规[2017]394号</t>
    <phoneticPr fontId="1" type="noConversion"/>
  </si>
  <si>
    <t>十</t>
    <phoneticPr fontId="1" type="noConversion"/>
  </si>
  <si>
    <t>省海峡办</t>
    <phoneticPr fontId="1" type="noConversion"/>
  </si>
  <si>
    <t>附件：</t>
    <phoneticPr fontId="1" type="noConversion"/>
  </si>
  <si>
    <t>2017年第一批公路灾毁修复资金明细计划表（重点项目）</t>
    <phoneticPr fontId="1" type="noConversion"/>
  </si>
</sst>
</file>

<file path=xl/styles.xml><?xml version="1.0" encoding="utf-8"?>
<styleSheet xmlns="http://schemas.openxmlformats.org/spreadsheetml/2006/main">
  <numFmts count="3">
    <numFmt numFmtId="177" formatCode="0.00_);[Red]\(0.00\)"/>
    <numFmt numFmtId="180" formatCode="0_);[Red]\(0\)"/>
    <numFmt numFmtId="181" formatCode="\K0\+000"/>
  </numFmts>
  <fonts count="12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8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8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6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124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25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24" applyFont="1" applyBorder="1" applyAlignment="1">
      <alignment horizontal="center" vertical="center" wrapText="1"/>
    </xf>
    <xf numFmtId="0" fontId="6" fillId="0" borderId="1" xfId="125" applyFont="1" applyBorder="1" applyAlignment="1">
      <alignment horizontal="center" vertical="center" wrapText="1"/>
    </xf>
    <xf numFmtId="180" fontId="6" fillId="0" borderId="1" xfId="124" applyNumberFormat="1" applyFont="1" applyBorder="1" applyAlignment="1">
      <alignment horizontal="center" vertical="center" wrapText="1"/>
    </xf>
    <xf numFmtId="180" fontId="7" fillId="0" borderId="1" xfId="124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0" borderId="1" xfId="124" applyFont="1" applyBorder="1" applyAlignment="1">
      <alignment horizontal="left" vertical="center" wrapText="1"/>
    </xf>
    <xf numFmtId="0" fontId="6" fillId="0" borderId="1" xfId="12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8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124" applyFont="1" applyBorder="1" applyAlignment="1">
      <alignment horizontal="center" vertical="center" wrapText="1"/>
    </xf>
    <xf numFmtId="0" fontId="7" fillId="0" borderId="1" xfId="124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180" fontId="3" fillId="0" borderId="1" xfId="124" applyNumberFormat="1" applyFont="1" applyBorder="1" applyAlignment="1">
      <alignment horizontal="center" vertical="center" wrapText="1"/>
    </xf>
    <xf numFmtId="180" fontId="3" fillId="0" borderId="1" xfId="125" applyNumberFormat="1" applyFont="1" applyBorder="1" applyAlignment="1">
      <alignment horizontal="center" vertical="center" wrapText="1"/>
    </xf>
    <xf numFmtId="31" fontId="3" fillId="0" borderId="1" xfId="123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31" fontId="6" fillId="0" borderId="1" xfId="123" applyNumberFormat="1" applyFont="1" applyBorder="1" applyAlignment="1">
      <alignment horizontal="center" vertical="center" wrapText="1"/>
    </xf>
    <xf numFmtId="180" fontId="6" fillId="0" borderId="1" xfId="125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1" xfId="124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0" fontId="2" fillId="0" borderId="0" xfId="0" applyNumberFormat="1" applyFont="1" applyAlignment="1">
      <alignment horizont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124" applyFont="1" applyBorder="1" applyAlignment="1">
      <alignment horizontal="center" vertical="center" wrapText="1"/>
    </xf>
  </cellXfs>
  <cellStyles count="128">
    <cellStyle name="常规" xfId="0" builtinId="0"/>
    <cellStyle name="常规 10" xfId="1"/>
    <cellStyle name="常规 11" xfId="2"/>
    <cellStyle name="常规 12" xfId="3"/>
    <cellStyle name="常规 19" xfId="4"/>
    <cellStyle name="常规 2" xfId="5"/>
    <cellStyle name="常规 2 2" xfId="6"/>
    <cellStyle name="常规 2 2 10" xfId="7"/>
    <cellStyle name="常规 2 2 11" xfId="8"/>
    <cellStyle name="常规 2 2 12" xfId="9"/>
    <cellStyle name="常规 2 2 13" xfId="10"/>
    <cellStyle name="常规 2 2 14" xfId="11"/>
    <cellStyle name="常规 2 2 15" xfId="12"/>
    <cellStyle name="常规 2 2 16" xfId="13"/>
    <cellStyle name="常规 2 2 17" xfId="14"/>
    <cellStyle name="常规 2 2 18" xfId="15"/>
    <cellStyle name="常规 2 2 19" xfId="16"/>
    <cellStyle name="常规 2 2 2" xfId="17"/>
    <cellStyle name="常规 2 2 2 10" xfId="18"/>
    <cellStyle name="常规 2 2 2 11" xfId="19"/>
    <cellStyle name="常规 2 2 2 12" xfId="20"/>
    <cellStyle name="常规 2 2 2 13" xfId="21"/>
    <cellStyle name="常规 2 2 2 14" xfId="22"/>
    <cellStyle name="常规 2 2 2 15" xfId="23"/>
    <cellStyle name="常规 2 2 2 16" xfId="24"/>
    <cellStyle name="常规 2 2 2 17" xfId="25"/>
    <cellStyle name="常规 2 2 2 18" xfId="26"/>
    <cellStyle name="常规 2 2 2 19" xfId="27"/>
    <cellStyle name="常规 2 2 2 2" xfId="28"/>
    <cellStyle name="常规 2 2 2 3" xfId="29"/>
    <cellStyle name="常规 2 2 2 4" xfId="30"/>
    <cellStyle name="常规 2 2 2 5" xfId="31"/>
    <cellStyle name="常规 2 2 2 6" xfId="32"/>
    <cellStyle name="常规 2 2 2 7" xfId="33"/>
    <cellStyle name="常规 2 2 2 8" xfId="34"/>
    <cellStyle name="常规 2 2 2 9" xfId="35"/>
    <cellStyle name="常规 2 2 20" xfId="36"/>
    <cellStyle name="常规 2 2 3" xfId="37"/>
    <cellStyle name="常规 2 2 3 10" xfId="38"/>
    <cellStyle name="常规 2 2 3 11" xfId="39"/>
    <cellStyle name="常规 2 2 3 12" xfId="40"/>
    <cellStyle name="常规 2 2 3 13" xfId="41"/>
    <cellStyle name="常规 2 2 3 14" xfId="42"/>
    <cellStyle name="常规 2 2 3 15" xfId="43"/>
    <cellStyle name="常规 2 2 3 16" xfId="44"/>
    <cellStyle name="常规 2 2 3 17" xfId="45"/>
    <cellStyle name="常规 2 2 3 18" xfId="46"/>
    <cellStyle name="常规 2 2 3 19" xfId="47"/>
    <cellStyle name="常规 2 2 3 2" xfId="48"/>
    <cellStyle name="常规 2 2 3 3" xfId="49"/>
    <cellStyle name="常规 2 2 3 4" xfId="50"/>
    <cellStyle name="常规 2 2 3 5" xfId="51"/>
    <cellStyle name="常规 2 2 3 6" xfId="52"/>
    <cellStyle name="常规 2 2 3 7" xfId="53"/>
    <cellStyle name="常规 2 2 3 8" xfId="54"/>
    <cellStyle name="常规 2 2 3 9" xfId="55"/>
    <cellStyle name="常规 2 2 4" xfId="56"/>
    <cellStyle name="常规 2 2 5" xfId="57"/>
    <cellStyle name="常规 2 2 6" xfId="58"/>
    <cellStyle name="常规 2 2 7" xfId="59"/>
    <cellStyle name="常规 2 2 8" xfId="60"/>
    <cellStyle name="常规 2 2 9" xfId="61"/>
    <cellStyle name="常规 2 3" xfId="62"/>
    <cellStyle name="常规 2 3 10" xfId="63"/>
    <cellStyle name="常规 2 3 11" xfId="64"/>
    <cellStyle name="常规 2 3 12" xfId="65"/>
    <cellStyle name="常规 2 3 13" xfId="66"/>
    <cellStyle name="常规 2 3 14" xfId="67"/>
    <cellStyle name="常规 2 3 15" xfId="68"/>
    <cellStyle name="常规 2 3 16" xfId="69"/>
    <cellStyle name="常规 2 3 17" xfId="70"/>
    <cellStyle name="常规 2 3 18" xfId="71"/>
    <cellStyle name="常规 2 3 19" xfId="72"/>
    <cellStyle name="常规 2 3 2" xfId="73"/>
    <cellStyle name="常规 2 3 2 10" xfId="74"/>
    <cellStyle name="常规 2 3 2 11" xfId="75"/>
    <cellStyle name="常规 2 3 2 12" xfId="76"/>
    <cellStyle name="常规 2 3 2 13" xfId="77"/>
    <cellStyle name="常规 2 3 2 14" xfId="78"/>
    <cellStyle name="常规 2 3 2 15" xfId="79"/>
    <cellStyle name="常规 2 3 2 16" xfId="80"/>
    <cellStyle name="常规 2 3 2 17" xfId="81"/>
    <cellStyle name="常规 2 3 2 18" xfId="82"/>
    <cellStyle name="常规 2 3 2 19" xfId="83"/>
    <cellStyle name="常规 2 3 2 2" xfId="84"/>
    <cellStyle name="常规 2 3 2 3" xfId="85"/>
    <cellStyle name="常规 2 3 2 4" xfId="86"/>
    <cellStyle name="常规 2 3 2 5" xfId="87"/>
    <cellStyle name="常规 2 3 2 6" xfId="88"/>
    <cellStyle name="常规 2 3 2 7" xfId="89"/>
    <cellStyle name="常规 2 3 2 8" xfId="90"/>
    <cellStyle name="常规 2 3 2 9" xfId="91"/>
    <cellStyle name="常规 2 3 3" xfId="92"/>
    <cellStyle name="常规 2 3 4" xfId="93"/>
    <cellStyle name="常规 2 3 5" xfId="94"/>
    <cellStyle name="常规 2 3 6" xfId="95"/>
    <cellStyle name="常规 2 3 7" xfId="96"/>
    <cellStyle name="常规 2 3 8" xfId="97"/>
    <cellStyle name="常规 2 3 9" xfId="98"/>
    <cellStyle name="常规 2 4" xfId="99"/>
    <cellStyle name="常规 2 4 10" xfId="100"/>
    <cellStyle name="常规 2 4 11" xfId="101"/>
    <cellStyle name="常规 2 4 12" xfId="102"/>
    <cellStyle name="常规 2 4 13" xfId="103"/>
    <cellStyle name="常规 2 4 14" xfId="104"/>
    <cellStyle name="常规 2 4 15" xfId="105"/>
    <cellStyle name="常规 2 4 16" xfId="106"/>
    <cellStyle name="常规 2 4 17" xfId="107"/>
    <cellStyle name="常规 2 4 18" xfId="108"/>
    <cellStyle name="常规 2 4 2" xfId="109"/>
    <cellStyle name="常规 2 4 3" xfId="110"/>
    <cellStyle name="常规 2 4 4" xfId="111"/>
    <cellStyle name="常规 2 4 5" xfId="112"/>
    <cellStyle name="常规 2 4 6" xfId="113"/>
    <cellStyle name="常规 2 4 7" xfId="114"/>
    <cellStyle name="常规 2 4 8" xfId="115"/>
    <cellStyle name="常规 2 4 9" xfId="116"/>
    <cellStyle name="常规 3" xfId="117"/>
    <cellStyle name="常规 4 2" xfId="118"/>
    <cellStyle name="常规 4 3" xfId="119"/>
    <cellStyle name="常规 4 4" xfId="120"/>
    <cellStyle name="常规 4 5" xfId="121"/>
    <cellStyle name="常规 5" xfId="122"/>
    <cellStyle name="常规 6" xfId="123"/>
    <cellStyle name="常规 6 2" xfId="124"/>
    <cellStyle name="常规 7" xfId="125"/>
    <cellStyle name="常规 8" xfId="126"/>
    <cellStyle name="常规 9" xfId="12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xm="http://schemas.microsoft.com/office/excel/2006/main" xmlns:r="http://schemas.openxmlformats.org/officeDocument/2006/relationships">
  <dimension ref="A2:A7"/>
  <sheetViews>
    <sheetView workbookViewId="0">
      <selection activeCell="A7" sqref="A7"/>
    </sheetView>
  </sheetViews>
  <sheetFormatPr defaultRowHeight="14.25"/>
  <sheetData>
    <row r="2" spans="1:1"/>
    <row r="3" spans="1:1"/>
    <row r="4" spans="1:1"/>
    <row r="5" spans="1:1"/>
    <row r="6" spans="1:1"/>
    <row r="7" spans="1:1"/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1"/>
  <sheetViews>
    <sheetView tabSelected="1" zoomScaleNormal="100" workbookViewId="0">
      <selection activeCell="I7" sqref="I7"/>
    </sheetView>
  </sheetViews>
  <sheetFormatPr defaultColWidth="8.75" defaultRowHeight="14.25"/>
  <cols>
    <col min="1" max="1" width="4.5" style="27" customWidth="1"/>
    <col min="2" max="2" width="12" style="27" customWidth="1"/>
    <col min="3" max="3" width="7.625" style="28" customWidth="1"/>
    <col min="4" max="4" width="15.125" style="28" customWidth="1"/>
    <col min="5" max="5" width="15.375" style="29" customWidth="1"/>
    <col min="6" max="6" width="22.875" style="29" customWidth="1"/>
    <col min="7" max="10" width="8.5" style="45" customWidth="1"/>
    <col min="11" max="11" width="6.5" style="28" customWidth="1"/>
    <col min="12" max="12" width="11.875" style="27" customWidth="1"/>
    <col min="13" max="13" width="12.125" style="28" customWidth="1"/>
    <col min="14" max="16384" width="8.75" style="28"/>
  </cols>
  <sheetData>
    <row r="1" spans="1:13">
      <c r="A1" s="50" t="s">
        <v>196</v>
      </c>
      <c r="B1" s="50"/>
    </row>
    <row r="2" spans="1:13" ht="30" customHeight="1">
      <c r="A2" s="51" t="s">
        <v>197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44" customFormat="1" ht="45" customHeight="1">
      <c r="A3" s="1" t="s">
        <v>14</v>
      </c>
      <c r="B3" s="1" t="s">
        <v>15</v>
      </c>
      <c r="C3" s="1" t="s">
        <v>188</v>
      </c>
      <c r="D3" s="1" t="s">
        <v>22</v>
      </c>
      <c r="E3" s="1" t="s">
        <v>16</v>
      </c>
      <c r="F3" s="1" t="s">
        <v>17</v>
      </c>
      <c r="G3" s="2" t="s">
        <v>18</v>
      </c>
      <c r="H3" s="2" t="s">
        <v>19</v>
      </c>
      <c r="I3" s="2" t="s">
        <v>20</v>
      </c>
      <c r="J3" s="2" t="s">
        <v>23</v>
      </c>
      <c r="K3" s="1" t="s">
        <v>7</v>
      </c>
      <c r="L3" s="1" t="s">
        <v>8</v>
      </c>
      <c r="M3" s="1" t="s">
        <v>0</v>
      </c>
    </row>
    <row r="4" spans="1:13" s="42" customFormat="1" ht="21" customHeight="1">
      <c r="A4" s="53" t="s">
        <v>21</v>
      </c>
      <c r="B4" s="53"/>
      <c r="C4" s="53"/>
      <c r="D4" s="3"/>
      <c r="E4" s="18"/>
      <c r="F4" s="18"/>
      <c r="G4" s="22">
        <f>SUM(G5,G9,G23,G25,G27,G37,G39,G45,G48,G50)</f>
        <v>12246</v>
      </c>
      <c r="H4" s="22">
        <f>SUM(H5,H9,H23,H25,H27,H37,H39,H45,H48,H50)</f>
        <v>9403</v>
      </c>
      <c r="I4" s="22">
        <f>SUM(I5,I9,I23,I25,I27,I37,I39,I45,I48,I50)</f>
        <v>4804</v>
      </c>
      <c r="J4" s="22">
        <f>SUM(J5,J9,J23,J25,J27,J37,J39,J45,J48,J50)</f>
        <v>4804</v>
      </c>
      <c r="K4" s="3"/>
      <c r="L4" s="3"/>
      <c r="M4" s="3"/>
    </row>
    <row r="5" spans="1:13" s="42" customFormat="1" ht="21" customHeight="1">
      <c r="A5" s="3" t="s">
        <v>27</v>
      </c>
      <c r="B5" s="53" t="s">
        <v>45</v>
      </c>
      <c r="C5" s="53"/>
      <c r="D5" s="3"/>
      <c r="E5" s="18"/>
      <c r="F5" s="18"/>
      <c r="G5" s="22">
        <f>SUM(G6:G8)</f>
        <v>538</v>
      </c>
      <c r="H5" s="22">
        <f>SUM(H6:H8)</f>
        <v>377</v>
      </c>
      <c r="I5" s="22">
        <f>SUM(I6:I8)</f>
        <v>263</v>
      </c>
      <c r="J5" s="22">
        <f>SUM(J6:J8)</f>
        <v>263</v>
      </c>
      <c r="K5" s="3"/>
      <c r="L5" s="3"/>
      <c r="M5" s="3"/>
    </row>
    <row r="6" spans="1:13" s="38" customFormat="1" ht="40.5">
      <c r="A6" s="30">
        <v>1</v>
      </c>
      <c r="B6" s="4" t="s">
        <v>30</v>
      </c>
      <c r="C6" s="4" t="s">
        <v>31</v>
      </c>
      <c r="D6" s="4" t="s">
        <v>32</v>
      </c>
      <c r="E6" s="19" t="s">
        <v>29</v>
      </c>
      <c r="F6" s="13" t="s">
        <v>26</v>
      </c>
      <c r="G6" s="31">
        <v>194</v>
      </c>
      <c r="H6" s="31">
        <v>142</v>
      </c>
      <c r="I6" s="31">
        <f>H6*0.7</f>
        <v>99</v>
      </c>
      <c r="J6" s="32">
        <v>99</v>
      </c>
      <c r="K6" s="6" t="s">
        <v>2</v>
      </c>
      <c r="L6" s="6" t="s">
        <v>136</v>
      </c>
      <c r="M6" s="33"/>
    </row>
    <row r="7" spans="1:13" s="38" customFormat="1" ht="40.5">
      <c r="A7" s="30">
        <v>2</v>
      </c>
      <c r="B7" s="4" t="s">
        <v>30</v>
      </c>
      <c r="C7" s="4" t="s">
        <v>31</v>
      </c>
      <c r="D7" s="4" t="s">
        <v>33</v>
      </c>
      <c r="E7" s="19" t="s">
        <v>29</v>
      </c>
      <c r="F7" s="13" t="s">
        <v>26</v>
      </c>
      <c r="G7" s="31">
        <v>143</v>
      </c>
      <c r="H7" s="31">
        <v>106</v>
      </c>
      <c r="I7" s="31">
        <f>H7*0.7</f>
        <v>74</v>
      </c>
      <c r="J7" s="32">
        <v>74</v>
      </c>
      <c r="K7" s="6" t="s">
        <v>2</v>
      </c>
      <c r="L7" s="6" t="s">
        <v>136</v>
      </c>
      <c r="M7" s="33"/>
    </row>
    <row r="8" spans="1:13" s="38" customFormat="1" ht="40.5">
      <c r="A8" s="30">
        <v>3</v>
      </c>
      <c r="B8" s="4" t="s">
        <v>30</v>
      </c>
      <c r="C8" s="4" t="s">
        <v>31</v>
      </c>
      <c r="D8" s="4" t="s">
        <v>34</v>
      </c>
      <c r="E8" s="19" t="s">
        <v>29</v>
      </c>
      <c r="F8" s="13" t="s">
        <v>26</v>
      </c>
      <c r="G8" s="31">
        <v>201</v>
      </c>
      <c r="H8" s="31">
        <v>129</v>
      </c>
      <c r="I8" s="31">
        <f>H8*0.7</f>
        <v>90</v>
      </c>
      <c r="J8" s="32">
        <v>90</v>
      </c>
      <c r="K8" s="6" t="s">
        <v>2</v>
      </c>
      <c r="L8" s="6" t="s">
        <v>136</v>
      </c>
      <c r="M8" s="33"/>
    </row>
    <row r="9" spans="1:13" s="42" customFormat="1" ht="21" customHeight="1">
      <c r="A9" s="34" t="s">
        <v>46</v>
      </c>
      <c r="B9" s="54" t="s">
        <v>47</v>
      </c>
      <c r="C9" s="54"/>
      <c r="D9" s="39"/>
      <c r="E9" s="40"/>
      <c r="F9" s="40"/>
      <c r="G9" s="35">
        <f>SUM(G10:G22)</f>
        <v>2421</v>
      </c>
      <c r="H9" s="35">
        <f>SUM(H10:H22)</f>
        <v>1819</v>
      </c>
      <c r="I9" s="35">
        <f>SUM(I10:I22)</f>
        <v>1274</v>
      </c>
      <c r="J9" s="35">
        <f>SUM(J10:J22)</f>
        <v>1274</v>
      </c>
      <c r="K9" s="23"/>
      <c r="L9" s="23"/>
      <c r="M9" s="23"/>
    </row>
    <row r="10" spans="1:13" s="38" customFormat="1" ht="27">
      <c r="A10" s="30">
        <v>1</v>
      </c>
      <c r="B10" s="8" t="s">
        <v>3</v>
      </c>
      <c r="C10" s="8" t="s">
        <v>10</v>
      </c>
      <c r="D10" s="8" t="s">
        <v>37</v>
      </c>
      <c r="E10" s="20" t="s">
        <v>35</v>
      </c>
      <c r="F10" s="20" t="s">
        <v>36</v>
      </c>
      <c r="G10" s="10">
        <v>142</v>
      </c>
      <c r="H10" s="10">
        <v>113</v>
      </c>
      <c r="I10" s="10">
        <f>H10*0.7</f>
        <v>79</v>
      </c>
      <c r="J10" s="10">
        <v>79</v>
      </c>
      <c r="K10" s="9" t="s">
        <v>4</v>
      </c>
      <c r="L10" s="9" t="s">
        <v>137</v>
      </c>
      <c r="M10" s="36"/>
    </row>
    <row r="11" spans="1:13" s="38" customFormat="1" ht="43.15" customHeight="1">
      <c r="A11" s="30">
        <v>2</v>
      </c>
      <c r="B11" s="8" t="s">
        <v>56</v>
      </c>
      <c r="C11" s="8" t="s">
        <v>168</v>
      </c>
      <c r="D11" s="7" t="s">
        <v>57</v>
      </c>
      <c r="E11" s="20" t="s">
        <v>58</v>
      </c>
      <c r="F11" s="21" t="s">
        <v>59</v>
      </c>
      <c r="G11" s="10">
        <v>294</v>
      </c>
      <c r="H11" s="10">
        <v>205</v>
      </c>
      <c r="I11" s="10">
        <f t="shared" ref="I11:I22" si="0">H11*0.7</f>
        <v>144</v>
      </c>
      <c r="J11" s="10">
        <v>144</v>
      </c>
      <c r="K11" s="8" t="s">
        <v>60</v>
      </c>
      <c r="L11" s="9" t="s">
        <v>138</v>
      </c>
      <c r="M11" s="36"/>
    </row>
    <row r="12" spans="1:13" s="38" customFormat="1" ht="43.15" customHeight="1">
      <c r="A12" s="30">
        <v>3</v>
      </c>
      <c r="B12" s="8" t="s">
        <v>56</v>
      </c>
      <c r="C12" s="8" t="s">
        <v>169</v>
      </c>
      <c r="D12" s="7" t="s">
        <v>61</v>
      </c>
      <c r="E12" s="20" t="s">
        <v>58</v>
      </c>
      <c r="F12" s="21" t="s">
        <v>59</v>
      </c>
      <c r="G12" s="10">
        <v>127</v>
      </c>
      <c r="H12" s="10">
        <v>101</v>
      </c>
      <c r="I12" s="10">
        <f t="shared" si="0"/>
        <v>71</v>
      </c>
      <c r="J12" s="10">
        <v>71</v>
      </c>
      <c r="K12" s="8" t="s">
        <v>60</v>
      </c>
      <c r="L12" s="9" t="s">
        <v>139</v>
      </c>
      <c r="M12" s="36"/>
    </row>
    <row r="13" spans="1:13" s="38" customFormat="1" ht="43.15" customHeight="1">
      <c r="A13" s="30">
        <v>4</v>
      </c>
      <c r="B13" s="8" t="s">
        <v>13</v>
      </c>
      <c r="C13" s="8" t="s">
        <v>11</v>
      </c>
      <c r="D13" s="7" t="s">
        <v>48</v>
      </c>
      <c r="E13" s="20" t="s">
        <v>5</v>
      </c>
      <c r="F13" s="21" t="s">
        <v>49</v>
      </c>
      <c r="G13" s="10">
        <v>194</v>
      </c>
      <c r="H13" s="10">
        <v>172</v>
      </c>
      <c r="I13" s="10">
        <f t="shared" si="0"/>
        <v>120</v>
      </c>
      <c r="J13" s="10">
        <v>120</v>
      </c>
      <c r="K13" s="8" t="s">
        <v>6</v>
      </c>
      <c r="L13" s="7" t="s">
        <v>140</v>
      </c>
      <c r="M13" s="7"/>
    </row>
    <row r="14" spans="1:13" s="38" customFormat="1" ht="43.15" customHeight="1">
      <c r="A14" s="30">
        <v>5</v>
      </c>
      <c r="B14" s="8" t="s">
        <v>56</v>
      </c>
      <c r="C14" s="8" t="s">
        <v>170</v>
      </c>
      <c r="D14" s="7" t="s">
        <v>79</v>
      </c>
      <c r="E14" s="20" t="s">
        <v>58</v>
      </c>
      <c r="F14" s="21" t="s">
        <v>59</v>
      </c>
      <c r="G14" s="10">
        <v>161</v>
      </c>
      <c r="H14" s="10">
        <v>133</v>
      </c>
      <c r="I14" s="10">
        <f t="shared" si="0"/>
        <v>93</v>
      </c>
      <c r="J14" s="10">
        <v>93</v>
      </c>
      <c r="K14" s="8" t="s">
        <v>80</v>
      </c>
      <c r="L14" s="9" t="s">
        <v>141</v>
      </c>
      <c r="M14" s="36"/>
    </row>
    <row r="15" spans="1:13" s="38" customFormat="1" ht="43.15" customHeight="1">
      <c r="A15" s="30">
        <v>6</v>
      </c>
      <c r="B15" s="8" t="s">
        <v>81</v>
      </c>
      <c r="C15" s="8" t="s">
        <v>171</v>
      </c>
      <c r="D15" s="7" t="s">
        <v>82</v>
      </c>
      <c r="E15" s="20" t="s">
        <v>58</v>
      </c>
      <c r="F15" s="21" t="s">
        <v>59</v>
      </c>
      <c r="G15" s="10">
        <v>148</v>
      </c>
      <c r="H15" s="10">
        <v>128</v>
      </c>
      <c r="I15" s="10">
        <f t="shared" si="0"/>
        <v>90</v>
      </c>
      <c r="J15" s="10">
        <v>90</v>
      </c>
      <c r="K15" s="8" t="s">
        <v>83</v>
      </c>
      <c r="L15" s="9" t="s">
        <v>142</v>
      </c>
      <c r="M15" s="36"/>
    </row>
    <row r="16" spans="1:13" s="38" customFormat="1" ht="43.15" customHeight="1">
      <c r="A16" s="30">
        <v>7</v>
      </c>
      <c r="B16" s="8" t="s">
        <v>56</v>
      </c>
      <c r="C16" s="8" t="s">
        <v>172</v>
      </c>
      <c r="D16" s="7" t="s">
        <v>88</v>
      </c>
      <c r="E16" s="20" t="s">
        <v>58</v>
      </c>
      <c r="F16" s="21" t="s">
        <v>59</v>
      </c>
      <c r="G16" s="10">
        <v>196</v>
      </c>
      <c r="H16" s="10">
        <v>102</v>
      </c>
      <c r="I16" s="10">
        <f t="shared" si="0"/>
        <v>71</v>
      </c>
      <c r="J16" s="10">
        <v>71</v>
      </c>
      <c r="K16" s="8" t="s">
        <v>89</v>
      </c>
      <c r="L16" s="9" t="s">
        <v>143</v>
      </c>
      <c r="M16" s="36"/>
    </row>
    <row r="17" spans="1:13" s="38" customFormat="1" ht="43.15" customHeight="1">
      <c r="A17" s="30">
        <v>8</v>
      </c>
      <c r="B17" s="8" t="s">
        <v>92</v>
      </c>
      <c r="C17" s="8" t="s">
        <v>173</v>
      </c>
      <c r="D17" s="7" t="s">
        <v>93</v>
      </c>
      <c r="E17" s="20" t="s">
        <v>58</v>
      </c>
      <c r="F17" s="21" t="s">
        <v>59</v>
      </c>
      <c r="G17" s="10">
        <v>358</v>
      </c>
      <c r="H17" s="10">
        <v>241</v>
      </c>
      <c r="I17" s="10">
        <f t="shared" si="0"/>
        <v>169</v>
      </c>
      <c r="J17" s="10">
        <v>169</v>
      </c>
      <c r="K17" s="8" t="s">
        <v>94</v>
      </c>
      <c r="L17" s="9" t="s">
        <v>144</v>
      </c>
      <c r="M17" s="36"/>
    </row>
    <row r="18" spans="1:13" s="38" customFormat="1" ht="43.15" customHeight="1">
      <c r="A18" s="30">
        <v>9</v>
      </c>
      <c r="B18" s="8" t="s">
        <v>92</v>
      </c>
      <c r="C18" s="8" t="s">
        <v>174</v>
      </c>
      <c r="D18" s="7" t="s">
        <v>95</v>
      </c>
      <c r="E18" s="20" t="s">
        <v>58</v>
      </c>
      <c r="F18" s="21" t="s">
        <v>59</v>
      </c>
      <c r="G18" s="10">
        <v>187</v>
      </c>
      <c r="H18" s="10">
        <v>137</v>
      </c>
      <c r="I18" s="10">
        <f t="shared" si="0"/>
        <v>96</v>
      </c>
      <c r="J18" s="10">
        <v>96</v>
      </c>
      <c r="K18" s="8" t="s">
        <v>96</v>
      </c>
      <c r="L18" s="9" t="s">
        <v>145</v>
      </c>
      <c r="M18" s="36"/>
    </row>
    <row r="19" spans="1:13" s="38" customFormat="1" ht="43.15" customHeight="1">
      <c r="A19" s="30">
        <v>10</v>
      </c>
      <c r="B19" s="8" t="s">
        <v>92</v>
      </c>
      <c r="C19" s="8" t="s">
        <v>175</v>
      </c>
      <c r="D19" s="7" t="s">
        <v>97</v>
      </c>
      <c r="E19" s="20" t="s">
        <v>58</v>
      </c>
      <c r="F19" s="21" t="s">
        <v>59</v>
      </c>
      <c r="G19" s="10">
        <v>136</v>
      </c>
      <c r="H19" s="10">
        <v>102</v>
      </c>
      <c r="I19" s="10">
        <f t="shared" si="0"/>
        <v>71</v>
      </c>
      <c r="J19" s="10">
        <v>71</v>
      </c>
      <c r="K19" s="8" t="s">
        <v>96</v>
      </c>
      <c r="L19" s="9" t="s">
        <v>137</v>
      </c>
      <c r="M19" s="36"/>
    </row>
    <row r="20" spans="1:13" s="38" customFormat="1" ht="43.15" customHeight="1">
      <c r="A20" s="30">
        <v>11</v>
      </c>
      <c r="B20" s="8" t="s">
        <v>92</v>
      </c>
      <c r="C20" s="8" t="s">
        <v>176</v>
      </c>
      <c r="D20" s="7" t="s">
        <v>98</v>
      </c>
      <c r="E20" s="20" t="s">
        <v>58</v>
      </c>
      <c r="F20" s="21" t="s">
        <v>59</v>
      </c>
      <c r="G20" s="10">
        <v>153</v>
      </c>
      <c r="H20" s="10">
        <v>109</v>
      </c>
      <c r="I20" s="10">
        <f t="shared" si="0"/>
        <v>76</v>
      </c>
      <c r="J20" s="10">
        <v>76</v>
      </c>
      <c r="K20" s="8" t="s">
        <v>99</v>
      </c>
      <c r="L20" s="9" t="s">
        <v>146</v>
      </c>
      <c r="M20" s="36"/>
    </row>
    <row r="21" spans="1:13" s="38" customFormat="1" ht="43.15" customHeight="1">
      <c r="A21" s="30">
        <v>12</v>
      </c>
      <c r="B21" s="8" t="s">
        <v>92</v>
      </c>
      <c r="C21" s="8" t="s">
        <v>177</v>
      </c>
      <c r="D21" s="30" t="s">
        <v>118</v>
      </c>
      <c r="E21" s="20" t="s">
        <v>119</v>
      </c>
      <c r="F21" s="21" t="s">
        <v>59</v>
      </c>
      <c r="G21" s="10">
        <v>197</v>
      </c>
      <c r="H21" s="10">
        <v>175</v>
      </c>
      <c r="I21" s="10">
        <f t="shared" si="0"/>
        <v>123</v>
      </c>
      <c r="J21" s="10">
        <v>123</v>
      </c>
      <c r="K21" s="8" t="s">
        <v>100</v>
      </c>
      <c r="L21" s="9" t="s">
        <v>147</v>
      </c>
      <c r="M21" s="36"/>
    </row>
    <row r="22" spans="1:13" s="38" customFormat="1" ht="27">
      <c r="A22" s="30">
        <v>13</v>
      </c>
      <c r="B22" s="8" t="s">
        <v>56</v>
      </c>
      <c r="C22" s="8" t="s">
        <v>115</v>
      </c>
      <c r="D22" s="7" t="s">
        <v>116</v>
      </c>
      <c r="E22" s="20" t="s">
        <v>58</v>
      </c>
      <c r="F22" s="21" t="s">
        <v>103</v>
      </c>
      <c r="G22" s="10">
        <v>128</v>
      </c>
      <c r="H22" s="10">
        <v>101</v>
      </c>
      <c r="I22" s="10">
        <f t="shared" si="0"/>
        <v>71</v>
      </c>
      <c r="J22" s="10">
        <v>71</v>
      </c>
      <c r="K22" s="8" t="s">
        <v>117</v>
      </c>
      <c r="L22" s="7" t="s">
        <v>148</v>
      </c>
      <c r="M22" s="16"/>
    </row>
    <row r="23" spans="1:13" s="42" customFormat="1" ht="21" customHeight="1">
      <c r="A23" s="34" t="s">
        <v>62</v>
      </c>
      <c r="B23" s="55" t="s">
        <v>63</v>
      </c>
      <c r="C23" s="55"/>
      <c r="D23" s="23"/>
      <c r="E23" s="25"/>
      <c r="F23" s="26"/>
      <c r="G23" s="11">
        <f>SUM(G24)</f>
        <v>232</v>
      </c>
      <c r="H23" s="11">
        <f>SUM(H24)</f>
        <v>194</v>
      </c>
      <c r="I23" s="11">
        <f>SUM(I24)</f>
        <v>136</v>
      </c>
      <c r="J23" s="11">
        <f>SUM(J24)</f>
        <v>136</v>
      </c>
      <c r="K23" s="24"/>
      <c r="L23" s="23"/>
      <c r="M23" s="23"/>
    </row>
    <row r="24" spans="1:13" s="38" customFormat="1" ht="27">
      <c r="A24" s="30">
        <v>1</v>
      </c>
      <c r="B24" s="8" t="s">
        <v>50</v>
      </c>
      <c r="C24" s="8" t="s">
        <v>51</v>
      </c>
      <c r="D24" s="7" t="s">
        <v>52</v>
      </c>
      <c r="E24" s="20" t="s">
        <v>53</v>
      </c>
      <c r="F24" s="21" t="s">
        <v>54</v>
      </c>
      <c r="G24" s="10">
        <v>232</v>
      </c>
      <c r="H24" s="10">
        <v>194</v>
      </c>
      <c r="I24" s="10">
        <f>H24*0.7</f>
        <v>136</v>
      </c>
      <c r="J24" s="37">
        <v>136</v>
      </c>
      <c r="K24" s="8" t="s">
        <v>55</v>
      </c>
      <c r="L24" s="9" t="s">
        <v>149</v>
      </c>
      <c r="M24" s="7"/>
    </row>
    <row r="25" spans="1:13" s="42" customFormat="1" ht="21" customHeight="1">
      <c r="A25" s="23" t="s">
        <v>64</v>
      </c>
      <c r="B25" s="49" t="s">
        <v>65</v>
      </c>
      <c r="C25" s="49"/>
      <c r="D25" s="17"/>
      <c r="E25" s="26"/>
      <c r="F25" s="26"/>
      <c r="G25" s="46">
        <f>SUM(G26)</f>
        <v>167</v>
      </c>
      <c r="H25" s="46">
        <f>SUM(H26)</f>
        <v>120</v>
      </c>
      <c r="I25" s="46">
        <f>SUM(I26)</f>
        <v>84</v>
      </c>
      <c r="J25" s="46">
        <f>SUM(J26)</f>
        <v>84</v>
      </c>
      <c r="K25" s="17"/>
      <c r="L25" s="23"/>
      <c r="M25" s="17"/>
    </row>
    <row r="26" spans="1:13" s="38" customFormat="1" ht="27">
      <c r="A26" s="41">
        <v>1</v>
      </c>
      <c r="B26" s="8" t="s">
        <v>66</v>
      </c>
      <c r="C26" s="8" t="s">
        <v>178</v>
      </c>
      <c r="D26" s="7" t="s">
        <v>67</v>
      </c>
      <c r="E26" s="20" t="s">
        <v>58</v>
      </c>
      <c r="F26" s="21" t="s">
        <v>59</v>
      </c>
      <c r="G26" s="10">
        <v>167</v>
      </c>
      <c r="H26" s="10">
        <v>120</v>
      </c>
      <c r="I26" s="10">
        <f>H26*0.7</f>
        <v>84</v>
      </c>
      <c r="J26" s="10">
        <v>84</v>
      </c>
      <c r="K26" s="8" t="s">
        <v>68</v>
      </c>
      <c r="L26" s="7" t="s">
        <v>150</v>
      </c>
      <c r="M26" s="16"/>
    </row>
    <row r="27" spans="1:13" s="42" customFormat="1" ht="21" customHeight="1">
      <c r="A27" s="23" t="s">
        <v>124</v>
      </c>
      <c r="B27" s="49" t="s">
        <v>125</v>
      </c>
      <c r="C27" s="49"/>
      <c r="D27" s="17"/>
      <c r="E27" s="26"/>
      <c r="F27" s="26"/>
      <c r="G27" s="46">
        <f>SUM(G28:G36)</f>
        <v>2131</v>
      </c>
      <c r="H27" s="46">
        <f>SUM(H28:H36)</f>
        <v>1563</v>
      </c>
      <c r="I27" s="46">
        <f>SUM(I28:I36)</f>
        <v>1095</v>
      </c>
      <c r="J27" s="46">
        <f>SUM(J28:J36)</f>
        <v>1095</v>
      </c>
      <c r="K27" s="17"/>
      <c r="L27" s="23"/>
      <c r="M27" s="17"/>
    </row>
    <row r="28" spans="1:13" s="38" customFormat="1" ht="27">
      <c r="A28" s="41">
        <v>1</v>
      </c>
      <c r="B28" s="8" t="s">
        <v>69</v>
      </c>
      <c r="C28" s="8" t="s">
        <v>179</v>
      </c>
      <c r="D28" s="7" t="s">
        <v>70</v>
      </c>
      <c r="E28" s="20" t="s">
        <v>58</v>
      </c>
      <c r="F28" s="21" t="s">
        <v>59</v>
      </c>
      <c r="G28" s="10">
        <v>136</v>
      </c>
      <c r="H28" s="10">
        <v>113</v>
      </c>
      <c r="I28" s="10">
        <f t="shared" ref="I28:I36" si="1">H28*0.7</f>
        <v>79</v>
      </c>
      <c r="J28" s="10">
        <v>79</v>
      </c>
      <c r="K28" s="8" t="s">
        <v>71</v>
      </c>
      <c r="L28" s="7" t="s">
        <v>151</v>
      </c>
      <c r="M28" s="16"/>
    </row>
    <row r="29" spans="1:13" s="38" customFormat="1" ht="43.15" customHeight="1">
      <c r="A29" s="41">
        <v>2</v>
      </c>
      <c r="B29" s="8" t="s">
        <v>72</v>
      </c>
      <c r="C29" s="8" t="s">
        <v>178</v>
      </c>
      <c r="D29" s="7" t="s">
        <v>73</v>
      </c>
      <c r="E29" s="20" t="s">
        <v>74</v>
      </c>
      <c r="F29" s="21" t="s">
        <v>75</v>
      </c>
      <c r="G29" s="10">
        <v>222</v>
      </c>
      <c r="H29" s="10">
        <v>175</v>
      </c>
      <c r="I29" s="10">
        <f t="shared" si="1"/>
        <v>123</v>
      </c>
      <c r="J29" s="10">
        <v>123</v>
      </c>
      <c r="K29" s="8" t="s">
        <v>71</v>
      </c>
      <c r="L29" s="7" t="s">
        <v>152</v>
      </c>
      <c r="M29" s="16"/>
    </row>
    <row r="30" spans="1:13" s="38" customFormat="1" ht="43.15" customHeight="1">
      <c r="A30" s="41">
        <v>3</v>
      </c>
      <c r="B30" s="8" t="s">
        <v>69</v>
      </c>
      <c r="C30" s="8" t="s">
        <v>180</v>
      </c>
      <c r="D30" s="7" t="s">
        <v>76</v>
      </c>
      <c r="E30" s="20" t="s">
        <v>58</v>
      </c>
      <c r="F30" s="21" t="s">
        <v>59</v>
      </c>
      <c r="G30" s="10">
        <v>126</v>
      </c>
      <c r="H30" s="10">
        <v>102</v>
      </c>
      <c r="I30" s="10">
        <f t="shared" si="1"/>
        <v>71</v>
      </c>
      <c r="J30" s="10">
        <v>71</v>
      </c>
      <c r="K30" s="8" t="s">
        <v>71</v>
      </c>
      <c r="L30" s="7" t="s">
        <v>153</v>
      </c>
      <c r="M30" s="16"/>
    </row>
    <row r="31" spans="1:13" s="38" customFormat="1" ht="43.15" customHeight="1">
      <c r="A31" s="41">
        <v>4</v>
      </c>
      <c r="B31" s="8" t="s">
        <v>69</v>
      </c>
      <c r="C31" s="8" t="s">
        <v>181</v>
      </c>
      <c r="D31" s="7" t="s">
        <v>77</v>
      </c>
      <c r="E31" s="20" t="s">
        <v>58</v>
      </c>
      <c r="F31" s="21" t="s">
        <v>59</v>
      </c>
      <c r="G31" s="10">
        <v>116</v>
      </c>
      <c r="H31" s="10">
        <v>101</v>
      </c>
      <c r="I31" s="10">
        <f t="shared" si="1"/>
        <v>71</v>
      </c>
      <c r="J31" s="10">
        <v>71</v>
      </c>
      <c r="K31" s="8" t="s">
        <v>78</v>
      </c>
      <c r="L31" s="7" t="s">
        <v>154</v>
      </c>
      <c r="M31" s="16"/>
    </row>
    <row r="32" spans="1:13" s="38" customFormat="1" ht="43.15" customHeight="1">
      <c r="A32" s="41">
        <v>5</v>
      </c>
      <c r="B32" s="8" t="s">
        <v>69</v>
      </c>
      <c r="C32" s="8" t="s">
        <v>182</v>
      </c>
      <c r="D32" s="7" t="s">
        <v>77</v>
      </c>
      <c r="E32" s="20" t="s">
        <v>58</v>
      </c>
      <c r="F32" s="21" t="s">
        <v>59</v>
      </c>
      <c r="G32" s="10">
        <v>345</v>
      </c>
      <c r="H32" s="10">
        <v>239</v>
      </c>
      <c r="I32" s="10">
        <f t="shared" si="1"/>
        <v>167</v>
      </c>
      <c r="J32" s="10">
        <v>167</v>
      </c>
      <c r="K32" s="8" t="s">
        <v>78</v>
      </c>
      <c r="L32" s="7" t="s">
        <v>155</v>
      </c>
      <c r="M32" s="16"/>
    </row>
    <row r="33" spans="1:13" s="38" customFormat="1" ht="43.15" customHeight="1">
      <c r="A33" s="41">
        <v>6</v>
      </c>
      <c r="B33" s="8" t="s">
        <v>69</v>
      </c>
      <c r="C33" s="8" t="s">
        <v>183</v>
      </c>
      <c r="D33" s="7" t="s">
        <v>87</v>
      </c>
      <c r="E33" s="20" t="s">
        <v>58</v>
      </c>
      <c r="F33" s="21" t="s">
        <v>59</v>
      </c>
      <c r="G33" s="10">
        <v>410</v>
      </c>
      <c r="H33" s="10">
        <v>306</v>
      </c>
      <c r="I33" s="10">
        <f t="shared" si="1"/>
        <v>214</v>
      </c>
      <c r="J33" s="10">
        <v>214</v>
      </c>
      <c r="K33" s="8" t="s">
        <v>78</v>
      </c>
      <c r="L33" s="7" t="s">
        <v>156</v>
      </c>
      <c r="M33" s="16"/>
    </row>
    <row r="34" spans="1:13" s="38" customFormat="1" ht="43.15" customHeight="1">
      <c r="A34" s="41">
        <v>7</v>
      </c>
      <c r="B34" s="8" t="s">
        <v>69</v>
      </c>
      <c r="C34" s="8" t="s">
        <v>180</v>
      </c>
      <c r="D34" s="7" t="s">
        <v>90</v>
      </c>
      <c r="E34" s="20" t="s">
        <v>58</v>
      </c>
      <c r="F34" s="21" t="s">
        <v>59</v>
      </c>
      <c r="G34" s="10">
        <v>169</v>
      </c>
      <c r="H34" s="10">
        <v>141</v>
      </c>
      <c r="I34" s="10">
        <f t="shared" si="1"/>
        <v>99</v>
      </c>
      <c r="J34" s="10">
        <v>99</v>
      </c>
      <c r="K34" s="8" t="s">
        <v>71</v>
      </c>
      <c r="L34" s="7" t="s">
        <v>157</v>
      </c>
      <c r="M34" s="16"/>
    </row>
    <row r="35" spans="1:13" s="38" customFormat="1" ht="43.15" customHeight="1">
      <c r="A35" s="41">
        <v>8</v>
      </c>
      <c r="B35" s="8" t="s">
        <v>69</v>
      </c>
      <c r="C35" s="8" t="s">
        <v>184</v>
      </c>
      <c r="D35" s="7" t="s">
        <v>91</v>
      </c>
      <c r="E35" s="20" t="s">
        <v>58</v>
      </c>
      <c r="F35" s="21" t="s">
        <v>59</v>
      </c>
      <c r="G35" s="10">
        <v>177</v>
      </c>
      <c r="H35" s="10">
        <v>128</v>
      </c>
      <c r="I35" s="10">
        <f t="shared" si="1"/>
        <v>90</v>
      </c>
      <c r="J35" s="10">
        <v>90</v>
      </c>
      <c r="K35" s="8" t="s">
        <v>71</v>
      </c>
      <c r="L35" s="7" t="s">
        <v>158</v>
      </c>
      <c r="M35" s="16"/>
    </row>
    <row r="36" spans="1:13" s="38" customFormat="1" ht="27">
      <c r="A36" s="41">
        <v>9</v>
      </c>
      <c r="B36" s="8" t="s">
        <v>105</v>
      </c>
      <c r="C36" s="8" t="s">
        <v>185</v>
      </c>
      <c r="D36" s="7" t="s">
        <v>106</v>
      </c>
      <c r="E36" s="20" t="s">
        <v>58</v>
      </c>
      <c r="F36" s="21" t="s">
        <v>103</v>
      </c>
      <c r="G36" s="10">
        <v>430</v>
      </c>
      <c r="H36" s="10">
        <v>258</v>
      </c>
      <c r="I36" s="10">
        <f t="shared" si="1"/>
        <v>181</v>
      </c>
      <c r="J36" s="10">
        <v>181</v>
      </c>
      <c r="K36" s="8" t="s">
        <v>107</v>
      </c>
      <c r="L36" s="7" t="s">
        <v>159</v>
      </c>
      <c r="M36" s="16"/>
    </row>
    <row r="37" spans="1:13" s="42" customFormat="1" ht="21" customHeight="1">
      <c r="A37" s="23" t="s">
        <v>122</v>
      </c>
      <c r="B37" s="49" t="s">
        <v>129</v>
      </c>
      <c r="C37" s="49"/>
      <c r="D37" s="17"/>
      <c r="E37" s="26"/>
      <c r="F37" s="26"/>
      <c r="G37" s="46">
        <f>SUM(G38)</f>
        <v>327</v>
      </c>
      <c r="H37" s="46">
        <f>SUM(H38)</f>
        <v>276</v>
      </c>
      <c r="I37" s="46">
        <f>SUM(I38)</f>
        <v>193</v>
      </c>
      <c r="J37" s="46">
        <f>SUM(J38)</f>
        <v>193</v>
      </c>
      <c r="K37" s="17"/>
      <c r="L37" s="23"/>
      <c r="M37" s="17"/>
    </row>
    <row r="38" spans="1:13" s="38" customFormat="1" ht="27">
      <c r="A38" s="41">
        <v>1</v>
      </c>
      <c r="B38" s="8" t="s">
        <v>84</v>
      </c>
      <c r="C38" s="8" t="s">
        <v>186</v>
      </c>
      <c r="D38" s="7" t="s">
        <v>85</v>
      </c>
      <c r="E38" s="20" t="s">
        <v>58</v>
      </c>
      <c r="F38" s="21" t="s">
        <v>59</v>
      </c>
      <c r="G38" s="10">
        <v>327</v>
      </c>
      <c r="H38" s="10">
        <v>276</v>
      </c>
      <c r="I38" s="10">
        <f>H38*0.7</f>
        <v>193</v>
      </c>
      <c r="J38" s="10">
        <v>193</v>
      </c>
      <c r="K38" s="8" t="s">
        <v>86</v>
      </c>
      <c r="L38" s="7" t="s">
        <v>160</v>
      </c>
      <c r="M38" s="16"/>
    </row>
    <row r="39" spans="1:13" s="42" customFormat="1" ht="21" customHeight="1">
      <c r="A39" s="23" t="s">
        <v>130</v>
      </c>
      <c r="B39" s="49" t="s">
        <v>128</v>
      </c>
      <c r="C39" s="49"/>
      <c r="D39" s="17"/>
      <c r="E39" s="26"/>
      <c r="F39" s="26"/>
      <c r="G39" s="46">
        <v>1223</v>
      </c>
      <c r="H39" s="46">
        <v>975</v>
      </c>
      <c r="I39" s="46">
        <v>683</v>
      </c>
      <c r="J39" s="46">
        <v>683</v>
      </c>
      <c r="K39" s="17"/>
      <c r="L39" s="23"/>
      <c r="M39" s="17"/>
    </row>
    <row r="40" spans="1:13" s="38" customFormat="1" ht="27">
      <c r="A40" s="41">
        <v>1</v>
      </c>
      <c r="B40" s="8" t="s">
        <v>101</v>
      </c>
      <c r="C40" s="8" t="s">
        <v>187</v>
      </c>
      <c r="D40" s="7" t="s">
        <v>102</v>
      </c>
      <c r="E40" s="20" t="s">
        <v>58</v>
      </c>
      <c r="F40" s="21" t="s">
        <v>103</v>
      </c>
      <c r="G40" s="10">
        <v>155</v>
      </c>
      <c r="H40" s="10">
        <v>132</v>
      </c>
      <c r="I40" s="10">
        <f>H40*0.7</f>
        <v>92</v>
      </c>
      <c r="J40" s="10">
        <v>92</v>
      </c>
      <c r="K40" s="8" t="s">
        <v>104</v>
      </c>
      <c r="L40" s="7" t="s">
        <v>161</v>
      </c>
      <c r="M40" s="16"/>
    </row>
    <row r="41" spans="1:13" s="38" customFormat="1" ht="43.15" customHeight="1">
      <c r="A41" s="41">
        <v>2</v>
      </c>
      <c r="B41" s="8" t="s">
        <v>101</v>
      </c>
      <c r="C41" s="8" t="s">
        <v>108</v>
      </c>
      <c r="D41" s="7" t="s">
        <v>109</v>
      </c>
      <c r="E41" s="20" t="s">
        <v>58</v>
      </c>
      <c r="F41" s="21" t="s">
        <v>103</v>
      </c>
      <c r="G41" s="10">
        <v>163</v>
      </c>
      <c r="H41" s="10">
        <v>127</v>
      </c>
      <c r="I41" s="10">
        <f>H41*0.7</f>
        <v>89</v>
      </c>
      <c r="J41" s="10">
        <v>89</v>
      </c>
      <c r="K41" s="8" t="s">
        <v>110</v>
      </c>
      <c r="L41" s="7" t="s">
        <v>162</v>
      </c>
      <c r="M41" s="16"/>
    </row>
    <row r="42" spans="1:13" s="38" customFormat="1" ht="43.15" customHeight="1">
      <c r="A42" s="41">
        <v>3</v>
      </c>
      <c r="B42" s="8" t="s">
        <v>101</v>
      </c>
      <c r="C42" s="8" t="s">
        <v>111</v>
      </c>
      <c r="D42" s="7" t="s">
        <v>112</v>
      </c>
      <c r="E42" s="20" t="s">
        <v>58</v>
      </c>
      <c r="F42" s="21" t="s">
        <v>103</v>
      </c>
      <c r="G42" s="10">
        <v>334</v>
      </c>
      <c r="H42" s="10">
        <v>278</v>
      </c>
      <c r="I42" s="10">
        <f>H42*0.7</f>
        <v>195</v>
      </c>
      <c r="J42" s="10">
        <v>195</v>
      </c>
      <c r="K42" s="8" t="s">
        <v>113</v>
      </c>
      <c r="L42" s="7" t="s">
        <v>163</v>
      </c>
      <c r="M42" s="16"/>
    </row>
    <row r="43" spans="1:13" s="38" customFormat="1" ht="43.15" customHeight="1">
      <c r="A43" s="41">
        <v>4</v>
      </c>
      <c r="B43" s="8" t="s">
        <v>101</v>
      </c>
      <c r="C43" s="8" t="s">
        <v>111</v>
      </c>
      <c r="D43" s="7" t="s">
        <v>114</v>
      </c>
      <c r="E43" s="20" t="s">
        <v>58</v>
      </c>
      <c r="F43" s="21" t="s">
        <v>103</v>
      </c>
      <c r="G43" s="10">
        <v>155</v>
      </c>
      <c r="H43" s="10">
        <v>130</v>
      </c>
      <c r="I43" s="10">
        <f>H43*0.7</f>
        <v>91</v>
      </c>
      <c r="J43" s="10">
        <v>91</v>
      </c>
      <c r="K43" s="8" t="s">
        <v>113</v>
      </c>
      <c r="L43" s="7" t="s">
        <v>164</v>
      </c>
      <c r="M43" s="16"/>
    </row>
    <row r="44" spans="1:13" s="43" customFormat="1" ht="27">
      <c r="A44" s="41">
        <v>5</v>
      </c>
      <c r="B44" s="5" t="s">
        <v>1</v>
      </c>
      <c r="C44" s="5" t="s">
        <v>12</v>
      </c>
      <c r="D44" s="12" t="s">
        <v>24</v>
      </c>
      <c r="E44" s="13" t="s">
        <v>9</v>
      </c>
      <c r="F44" s="13" t="s">
        <v>25</v>
      </c>
      <c r="G44" s="47">
        <v>416</v>
      </c>
      <c r="H44" s="47">
        <v>308</v>
      </c>
      <c r="I44" s="47">
        <v>216</v>
      </c>
      <c r="J44" s="47">
        <v>216</v>
      </c>
      <c r="K44" s="14"/>
      <c r="L44" s="6" t="s">
        <v>134</v>
      </c>
      <c r="M44" s="33"/>
    </row>
    <row r="45" spans="1:13" s="42" customFormat="1" ht="21" customHeight="1">
      <c r="A45" s="23" t="s">
        <v>131</v>
      </c>
      <c r="B45" s="49" t="s">
        <v>126</v>
      </c>
      <c r="C45" s="49"/>
      <c r="D45" s="17"/>
      <c r="E45" s="26"/>
      <c r="F45" s="26"/>
      <c r="G45" s="46">
        <v>2114</v>
      </c>
      <c r="H45" s="46">
        <v>1399</v>
      </c>
      <c r="I45" s="46">
        <v>681</v>
      </c>
      <c r="J45" s="46">
        <v>681</v>
      </c>
      <c r="K45" s="17"/>
      <c r="L45" s="23"/>
      <c r="M45" s="17"/>
    </row>
    <row r="46" spans="1:13" s="38" customFormat="1" ht="40.5">
      <c r="A46" s="7">
        <v>1</v>
      </c>
      <c r="B46" s="5" t="s">
        <v>28</v>
      </c>
      <c r="C46" s="5" t="s">
        <v>41</v>
      </c>
      <c r="D46" s="5" t="s">
        <v>42</v>
      </c>
      <c r="E46" s="13" t="s">
        <v>38</v>
      </c>
      <c r="F46" s="13" t="s">
        <v>43</v>
      </c>
      <c r="G46" s="47">
        <v>1501</v>
      </c>
      <c r="H46" s="48">
        <v>960</v>
      </c>
      <c r="I46" s="48">
        <v>519</v>
      </c>
      <c r="J46" s="48">
        <v>519</v>
      </c>
      <c r="K46" s="7" t="s">
        <v>121</v>
      </c>
      <c r="L46" s="6" t="s">
        <v>135</v>
      </c>
      <c r="M46" s="16"/>
    </row>
    <row r="47" spans="1:13" s="38" customFormat="1" ht="40.5">
      <c r="A47" s="7">
        <v>2</v>
      </c>
      <c r="B47" s="5" t="s">
        <v>28</v>
      </c>
      <c r="C47" s="5" t="s">
        <v>39</v>
      </c>
      <c r="D47" s="15" t="s">
        <v>40</v>
      </c>
      <c r="E47" s="13" t="s">
        <v>38</v>
      </c>
      <c r="F47" s="13" t="s">
        <v>44</v>
      </c>
      <c r="G47" s="47">
        <v>613</v>
      </c>
      <c r="H47" s="48">
        <v>439</v>
      </c>
      <c r="I47" s="48">
        <v>162</v>
      </c>
      <c r="J47" s="48">
        <v>162</v>
      </c>
      <c r="K47" s="7" t="s">
        <v>121</v>
      </c>
      <c r="L47" s="6" t="s">
        <v>135</v>
      </c>
      <c r="M47" s="16"/>
    </row>
    <row r="48" spans="1:13" s="42" customFormat="1" ht="21" customHeight="1">
      <c r="A48" s="23" t="s">
        <v>123</v>
      </c>
      <c r="B48" s="49" t="s">
        <v>127</v>
      </c>
      <c r="C48" s="49"/>
      <c r="D48" s="17"/>
      <c r="E48" s="26"/>
      <c r="F48" s="26"/>
      <c r="G48" s="46">
        <f>SUM(G49)</f>
        <v>3030</v>
      </c>
      <c r="H48" s="46">
        <f>SUM(H49)</f>
        <v>2617</v>
      </c>
      <c r="I48" s="46">
        <f>SUM(I49)</f>
        <v>332</v>
      </c>
      <c r="J48" s="46">
        <f>SUM(J49)</f>
        <v>332</v>
      </c>
      <c r="K48" s="17"/>
      <c r="L48" s="23"/>
      <c r="M48" s="17"/>
    </row>
    <row r="49" spans="1:13" s="38" customFormat="1" ht="45.6" customHeight="1">
      <c r="A49" s="7">
        <v>1</v>
      </c>
      <c r="B49" s="16" t="s">
        <v>167</v>
      </c>
      <c r="C49" s="7" t="s">
        <v>166</v>
      </c>
      <c r="D49" s="16" t="s">
        <v>165</v>
      </c>
      <c r="E49" s="20" t="s">
        <v>58</v>
      </c>
      <c r="F49" s="21" t="s">
        <v>103</v>
      </c>
      <c r="G49" s="48">
        <v>3030</v>
      </c>
      <c r="H49" s="48">
        <v>2617</v>
      </c>
      <c r="I49" s="48">
        <v>332</v>
      </c>
      <c r="J49" s="48">
        <v>332</v>
      </c>
      <c r="K49" s="16" t="s">
        <v>120</v>
      </c>
      <c r="L49" s="6" t="s">
        <v>133</v>
      </c>
      <c r="M49" s="16" t="s">
        <v>132</v>
      </c>
    </row>
    <row r="50" spans="1:13" s="42" customFormat="1" ht="21" customHeight="1">
      <c r="A50" s="23" t="s">
        <v>194</v>
      </c>
      <c r="B50" s="49" t="s">
        <v>195</v>
      </c>
      <c r="C50" s="49"/>
      <c r="D50" s="17"/>
      <c r="E50" s="26"/>
      <c r="F50" s="26"/>
      <c r="G50" s="46">
        <f>SUM(G51)</f>
        <v>63</v>
      </c>
      <c r="H50" s="46">
        <f>SUM(H51)</f>
        <v>63</v>
      </c>
      <c r="I50" s="46">
        <f>SUM(I51)</f>
        <v>63</v>
      </c>
      <c r="J50" s="46">
        <f>SUM(J51)</f>
        <v>63</v>
      </c>
      <c r="K50" s="17"/>
      <c r="L50" s="23"/>
      <c r="M50" s="17"/>
    </row>
    <row r="51" spans="1:13" s="38" customFormat="1" ht="161.44999999999999" customHeight="1">
      <c r="A51" s="7">
        <v>1</v>
      </c>
      <c r="B51" s="7" t="s">
        <v>189</v>
      </c>
      <c r="C51" s="7"/>
      <c r="D51" s="16" t="s">
        <v>190</v>
      </c>
      <c r="E51" s="20" t="s">
        <v>192</v>
      </c>
      <c r="F51" s="21" t="s">
        <v>191</v>
      </c>
      <c r="G51" s="48">
        <v>63</v>
      </c>
      <c r="H51" s="48">
        <v>63</v>
      </c>
      <c r="I51" s="48">
        <v>63</v>
      </c>
      <c r="J51" s="48">
        <v>63</v>
      </c>
      <c r="K51" s="16"/>
      <c r="L51" s="6" t="s">
        <v>193</v>
      </c>
      <c r="M51" s="16"/>
    </row>
  </sheetData>
  <mergeCells count="13">
    <mergeCell ref="B48:C48"/>
    <mergeCell ref="B25:C25"/>
    <mergeCell ref="B27:C27"/>
    <mergeCell ref="B37:C37"/>
    <mergeCell ref="B45:C45"/>
    <mergeCell ref="B39:C39"/>
    <mergeCell ref="B50:C50"/>
    <mergeCell ref="A1:B1"/>
    <mergeCell ref="A2:M2"/>
    <mergeCell ref="A4:C4"/>
    <mergeCell ref="B5:C5"/>
    <mergeCell ref="B9:C9"/>
    <mergeCell ref="B23:C23"/>
  </mergeCells>
  <phoneticPr fontId="1" type="noConversion"/>
  <printOptions horizontalCentered="1"/>
  <pageMargins left="0.39370078740157483" right="0.39370078740157483" top="0.78740157480314965" bottom="0.78740157480314965" header="0.31496062992125984" footer="0.31496062992125984"/>
  <pageSetup paperSize="9" scale="92" fitToHeight="0" orientation="landscape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2017年</vt:lpstr>
      <vt:lpstr>'2017年'!Print_Titles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2017-10-23T02:09:30Z</cp:lastPrinted>
  <dcterms:created xsi:type="dcterms:W3CDTF">1996-12-17T01:32:42Z</dcterms:created>
  <dcterms:modified xsi:type="dcterms:W3CDTF">2017-10-23T02:12:12Z</dcterms:modified>
</cp:coreProperties>
</file>