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83" windowHeight="9540" activeTab="1"/>
  </bookViews>
  <sheets>
    <sheet name="打印版" sheetId="1" r:id="rId1"/>
    <sheet name="Sheet1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<sst xmlns="http://schemas.openxmlformats.org/spreadsheetml/2006/main" count="53" uniqueCount="33">
  <si>
    <t>项    目</t>
  </si>
  <si>
    <t>投资完成情况</t>
  </si>
  <si>
    <t>本年投资目标任务（万元）</t>
  </si>
  <si>
    <t>去年投资计划 （万元）</t>
  </si>
  <si>
    <t>本年实际完成为去年同期的%</t>
  </si>
  <si>
    <t>本年实际完成为年计划的%</t>
  </si>
  <si>
    <t>去年同期完成为年计划的%</t>
  </si>
  <si>
    <t>一、公路项目</t>
  </si>
  <si>
    <t>二、港口项目</t>
  </si>
  <si>
    <t>三、航道项目</t>
  </si>
  <si>
    <t>四、公路客货站场及其他</t>
  </si>
  <si>
    <t xml:space="preserve">    高速公路</t>
  </si>
  <si>
    <t xml:space="preserve">    普通国省道</t>
  </si>
  <si>
    <t xml:space="preserve">    农村公路</t>
  </si>
  <si>
    <t>合    计</t>
  </si>
  <si>
    <t>当月完成投资（万元）</t>
  </si>
  <si>
    <t>去年同期累计完成投资（万元）</t>
  </si>
  <si>
    <t>去年当月完成投资（万元）</t>
  </si>
  <si>
    <t>本年当月完成为去年同期的%</t>
  </si>
  <si>
    <t>本年当月完成为年计划的%</t>
  </si>
  <si>
    <t>2018年</t>
  </si>
  <si>
    <t>去年同期累计完成投资（万元）</t>
  </si>
  <si>
    <t>本年累计完成投资（万元）</t>
  </si>
  <si>
    <t xml:space="preserve">    高速公路</t>
  </si>
  <si>
    <t xml:space="preserve">    普通国省道</t>
  </si>
  <si>
    <t xml:space="preserve">    农村公路</t>
  </si>
  <si>
    <t>2019年</t>
  </si>
  <si>
    <t>广州南沙港疏港铁路工程</t>
  </si>
  <si>
    <t>本年投资目标任务（万元）</t>
  </si>
  <si>
    <t>9月投资</t>
  </si>
  <si>
    <t>2019年1-10月广东交通基本建设完成情况</t>
  </si>
  <si>
    <r>
      <t>1-</t>
    </r>
    <r>
      <rPr>
        <sz val="11"/>
        <color indexed="8"/>
        <rFont val="宋体"/>
        <family val="0"/>
      </rPr>
      <t>10</t>
    </r>
    <r>
      <rPr>
        <sz val="11"/>
        <color theme="1"/>
        <rFont val="Calibri"/>
        <family val="0"/>
      </rPr>
      <t>月累计完成投资（万元）</t>
    </r>
  </si>
  <si>
    <t>10月投资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</si>
</sst>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%"/>
    <numFmt numFmtId="184" formatCode="0_);[Red]\(0\)"/>
    <numFmt numFmtId="185" formatCode="0.000"/>
    <numFmt numFmtId="186" formatCode="0.00000"/>
    <numFmt numFmtId="187" formatCode="0.000000"/>
    <numFmt numFmtId="188" formatCode="0.0000"/>
    <numFmt numFmtId="189" formatCode="0.0000000"/>
    <numFmt numFmtId="190" formatCode="#,##0.00_ "/>
    <numFmt numFmtId="191" formatCode="#,##0.0_ "/>
    <numFmt numFmtId="192" formatCode="0.00000000000000000%"/>
    <numFmt numFmtId="193" formatCode="0.000_ "/>
    <numFmt numFmtId="194" formatCode="0.0"/>
    <numFmt numFmtId="195" formatCode="0.000%"/>
    <numFmt numFmtId="196" formatCode="0.00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rgb="FF000000"/>
      <name val="Calibri"/>
      <family val="0"/>
    </font>
    <font>
      <sz val="9"/>
      <color rgb="FFFF0000"/>
      <name val="宋体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82" fontId="3" fillId="33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82" fontId="45" fillId="33" borderId="13" xfId="0" applyNumberFormat="1" applyFont="1" applyFill="1" applyBorder="1" applyAlignment="1">
      <alignment horizontal="right" vertical="center"/>
    </xf>
    <xf numFmtId="190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3" fontId="0" fillId="0" borderId="0" xfId="33" applyNumberFormat="1" applyAlignment="1">
      <alignment vertical="center"/>
    </xf>
    <xf numFmtId="193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182" fontId="0" fillId="34" borderId="0" xfId="0" applyNumberFormat="1" applyFill="1" applyAlignment="1">
      <alignment vertical="center"/>
    </xf>
    <xf numFmtId="177" fontId="0" fillId="34" borderId="0" xfId="0" applyNumberFormat="1" applyFill="1" applyAlignment="1">
      <alignment vertical="center"/>
    </xf>
    <xf numFmtId="182" fontId="3" fillId="34" borderId="0" xfId="0" applyNumberFormat="1" applyFont="1" applyFill="1" applyAlignment="1">
      <alignment horizontal="right" vertical="center"/>
    </xf>
    <xf numFmtId="177" fontId="0" fillId="34" borderId="0" xfId="0" applyNumberFormat="1" applyFill="1" applyAlignment="1">
      <alignment horizontal="center" vertical="center"/>
    </xf>
    <xf numFmtId="49" fontId="3" fillId="34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83" fontId="46" fillId="0" borderId="0" xfId="33" applyNumberFormat="1" applyFont="1" applyFill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10" fontId="0" fillId="0" borderId="0" xfId="33" applyNumberFormat="1" applyFill="1" applyAlignment="1">
      <alignment vertical="center"/>
    </xf>
    <xf numFmtId="9" fontId="38" fillId="0" borderId="0" xfId="33" applyFont="1" applyFill="1" applyAlignment="1">
      <alignment vertical="center"/>
    </xf>
    <xf numFmtId="183" fontId="0" fillId="0" borderId="0" xfId="33" applyNumberFormat="1" applyFont="1" applyFill="1" applyAlignment="1">
      <alignment vertical="center"/>
    </xf>
    <xf numFmtId="177" fontId="0" fillId="0" borderId="11" xfId="0" applyNumberFormat="1" applyFill="1" applyBorder="1" applyAlignment="1" applyProtection="1">
      <alignment horizontal="center" vertical="center"/>
      <protection locked="0"/>
    </xf>
    <xf numFmtId="195" fontId="0" fillId="0" borderId="0" xfId="33" applyNumberFormat="1" applyFont="1" applyFill="1" applyAlignment="1">
      <alignment horizontal="center" vertical="center"/>
    </xf>
    <xf numFmtId="176" fontId="0" fillId="0" borderId="0" xfId="33" applyNumberFormat="1" applyAlignment="1">
      <alignment vertical="center"/>
    </xf>
    <xf numFmtId="10" fontId="0" fillId="0" borderId="0" xfId="33" applyNumberFormat="1" applyFont="1" applyAlignment="1">
      <alignment vertical="center"/>
    </xf>
    <xf numFmtId="183" fontId="0" fillId="0" borderId="0" xfId="33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0" xfId="33" applyNumberFormat="1" applyFont="1" applyFill="1" applyAlignment="1">
      <alignment vertical="center"/>
    </xf>
    <xf numFmtId="196" fontId="0" fillId="0" borderId="0" xfId="33" applyNumberFormat="1" applyFont="1" applyFill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0" xfId="0" applyFont="1" applyFill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85" zoomScaleNormal="85" zoomScalePageLayoutView="0" workbookViewId="0" topLeftCell="A1">
      <selection activeCell="F11" sqref="F11"/>
    </sheetView>
  </sheetViews>
  <sheetFormatPr defaultColWidth="9.140625" defaultRowHeight="15"/>
  <cols>
    <col min="1" max="1" width="22.00390625" style="0" customWidth="1"/>
    <col min="2" max="2" width="16.8515625" style="0" customWidth="1"/>
    <col min="3" max="3" width="16.7109375" style="0" customWidth="1"/>
    <col min="4" max="4" width="13.57421875" style="0" customWidth="1"/>
    <col min="5" max="5" width="14.57421875" style="0" customWidth="1"/>
    <col min="6" max="6" width="14.28125" style="9" customWidth="1"/>
    <col min="7" max="7" width="13.421875" style="15" customWidth="1"/>
    <col min="8" max="8" width="14.28125" style="0" customWidth="1"/>
    <col min="10" max="10" width="9.421875" style="0" bestFit="1" customWidth="1"/>
    <col min="11" max="11" width="12.7109375" style="0" bestFit="1" customWidth="1"/>
    <col min="13" max="13" width="10.00390625" style="0" bestFit="1" customWidth="1"/>
    <col min="17" max="17" width="9.421875" style="0" bestFit="1" customWidth="1"/>
  </cols>
  <sheetData>
    <row r="1" spans="1:8" ht="39" customHeight="1">
      <c r="A1" s="71" t="str">
        <f>Sheet1!A1</f>
        <v>2019年1-10月广东交通基本建设完成情况</v>
      </c>
      <c r="B1" s="71"/>
      <c r="C1" s="71"/>
      <c r="D1" s="71"/>
      <c r="E1" s="71"/>
      <c r="F1" s="71"/>
      <c r="G1" s="71"/>
      <c r="H1" s="71"/>
    </row>
    <row r="2" spans="1:9" ht="30" customHeight="1">
      <c r="A2" s="72" t="s">
        <v>0</v>
      </c>
      <c r="B2" s="73" t="s">
        <v>1</v>
      </c>
      <c r="C2" s="73"/>
      <c r="D2" s="73"/>
      <c r="E2" s="73"/>
      <c r="F2" s="73"/>
      <c r="G2" s="73"/>
      <c r="H2" s="74"/>
      <c r="I2" s="2"/>
    </row>
    <row r="3" spans="1:9" ht="41.25" customHeight="1">
      <c r="A3" s="72"/>
      <c r="B3" s="4" t="s">
        <v>2</v>
      </c>
      <c r="C3" s="14" t="s">
        <v>22</v>
      </c>
      <c r="D3" s="4" t="s">
        <v>3</v>
      </c>
      <c r="E3" s="14" t="s">
        <v>21</v>
      </c>
      <c r="F3" s="8" t="s">
        <v>4</v>
      </c>
      <c r="G3" s="19" t="s">
        <v>5</v>
      </c>
      <c r="H3" s="5" t="s">
        <v>6</v>
      </c>
      <c r="I3" s="1"/>
    </row>
    <row r="4" spans="1:19" ht="49.5" customHeight="1">
      <c r="A4" s="13" t="s">
        <v>14</v>
      </c>
      <c r="B4" s="6">
        <f>Sheet1!B5</f>
        <v>15000000</v>
      </c>
      <c r="C4" s="6">
        <f>Sheet1!C5</f>
        <v>14414862.200000001</v>
      </c>
      <c r="D4" s="6">
        <f>Sheet1!E5</f>
        <v>12000000</v>
      </c>
      <c r="E4" s="6">
        <f>Sheet1!F5</f>
        <v>12623930.899999999</v>
      </c>
      <c r="F4" s="10">
        <f>Sheet1!H5</f>
        <v>114.18679581017037</v>
      </c>
      <c r="G4" s="23">
        <f>Sheet1!J5</f>
        <v>96.09908133333333</v>
      </c>
      <c r="H4" s="7">
        <f>Sheet1!L5</f>
        <v>105.19942416666666</v>
      </c>
      <c r="J4" s="22"/>
      <c r="K4" s="58"/>
      <c r="L4" s="60"/>
      <c r="M4" s="59"/>
      <c r="N4" s="60"/>
      <c r="Q4" s="22"/>
      <c r="S4" s="28"/>
    </row>
    <row r="5" spans="1:19" ht="49.5" customHeight="1">
      <c r="A5" s="3" t="s">
        <v>7</v>
      </c>
      <c r="B5" s="6">
        <f>Sheet1!B6</f>
        <v>13600000</v>
      </c>
      <c r="C5" s="6">
        <f>Sheet1!C6</f>
        <v>13137658.600000001</v>
      </c>
      <c r="D5" s="6">
        <f>Sheet1!E6</f>
        <v>11000000</v>
      </c>
      <c r="E5" s="6">
        <f>Sheet1!F6</f>
        <v>11415519.299999999</v>
      </c>
      <c r="F5" s="10">
        <f>Sheet1!H6</f>
        <v>115.08594795157504</v>
      </c>
      <c r="G5" s="23">
        <f>Sheet1!J6</f>
        <v>96.60043088235295</v>
      </c>
      <c r="H5" s="7">
        <f>Sheet1!L6</f>
        <v>103.77744818181817</v>
      </c>
      <c r="J5" s="22"/>
      <c r="K5" s="58"/>
      <c r="M5" s="61"/>
      <c r="Q5" s="22"/>
      <c r="S5" s="28"/>
    </row>
    <row r="6" spans="1:19" ht="49.5" customHeight="1">
      <c r="A6" s="3" t="s">
        <v>11</v>
      </c>
      <c r="B6" s="6">
        <f>Sheet1!B7</f>
        <v>10300000</v>
      </c>
      <c r="C6" s="6">
        <f>Sheet1!C7</f>
        <v>9706297.8</v>
      </c>
      <c r="D6" s="6">
        <f>Sheet1!E7</f>
        <v>8800000</v>
      </c>
      <c r="E6" s="6">
        <f>Sheet1!F7</f>
        <v>8882620.2</v>
      </c>
      <c r="F6" s="10">
        <f>Sheet1!H7</f>
        <v>109.27291251290923</v>
      </c>
      <c r="G6" s="23">
        <f>Sheet1!J7</f>
        <v>94.2359009708738</v>
      </c>
      <c r="H6" s="7">
        <f>Sheet1!L7</f>
        <v>100.9388659090909</v>
      </c>
      <c r="J6" s="22"/>
      <c r="K6" s="58"/>
      <c r="Q6" s="29"/>
      <c r="S6" s="28"/>
    </row>
    <row r="7" spans="1:19" ht="49.5" customHeight="1">
      <c r="A7" s="3" t="s">
        <v>12</v>
      </c>
      <c r="B7" s="6">
        <f>Sheet1!B8</f>
        <v>1800000</v>
      </c>
      <c r="C7" s="6">
        <f>Sheet1!C8</f>
        <v>1971674</v>
      </c>
      <c r="D7" s="6">
        <f>Sheet1!E8</f>
        <v>1200000</v>
      </c>
      <c r="E7" s="6">
        <f>Sheet1!F8</f>
        <v>1330684.4</v>
      </c>
      <c r="F7" s="10">
        <f>Sheet1!H8</f>
        <v>148.1699191784318</v>
      </c>
      <c r="G7" s="23">
        <f>Sheet1!J8</f>
        <v>109.53744444444445</v>
      </c>
      <c r="H7" s="7">
        <f>Sheet1!L8</f>
        <v>110.89036666666665</v>
      </c>
      <c r="J7" s="22"/>
      <c r="K7" s="58"/>
      <c r="Q7" s="29"/>
      <c r="S7" s="28"/>
    </row>
    <row r="8" spans="1:19" ht="49.5" customHeight="1">
      <c r="A8" s="3" t="s">
        <v>13</v>
      </c>
      <c r="B8" s="6">
        <f>Sheet1!B9</f>
        <v>1500000</v>
      </c>
      <c r="C8" s="6">
        <f>Sheet1!C9</f>
        <v>1459686.8</v>
      </c>
      <c r="D8" s="6">
        <f>Sheet1!E9</f>
        <v>1000000</v>
      </c>
      <c r="E8" s="6">
        <f>Sheet1!F9</f>
        <v>1202214.7</v>
      </c>
      <c r="F8" s="10">
        <f>Sheet1!H9</f>
        <v>121.41648243030134</v>
      </c>
      <c r="G8" s="23">
        <f>Sheet1!J9</f>
        <v>97.31245333333334</v>
      </c>
      <c r="H8" s="7">
        <f>Sheet1!L9</f>
        <v>120.22146999999998</v>
      </c>
      <c r="J8" s="22"/>
      <c r="K8" s="58"/>
      <c r="Q8" s="29"/>
      <c r="S8" s="28"/>
    </row>
    <row r="9" spans="1:19" ht="49.5" customHeight="1">
      <c r="A9" s="3" t="s">
        <v>8</v>
      </c>
      <c r="B9" s="6">
        <f>Sheet1!B10</f>
        <v>700000</v>
      </c>
      <c r="C9" s="6">
        <f>Sheet1!C10</f>
        <v>710052.9</v>
      </c>
      <c r="D9" s="6">
        <f>Sheet1!E10</f>
        <v>650000</v>
      </c>
      <c r="E9" s="6">
        <f>Sheet1!F10</f>
        <v>696186.4</v>
      </c>
      <c r="F9" s="10">
        <f>Sheet1!H10</f>
        <v>101.99177978771203</v>
      </c>
      <c r="G9" s="23">
        <f>Sheet1!J10</f>
        <v>101.43612857142858</v>
      </c>
      <c r="H9" s="7">
        <f>Sheet1!L10</f>
        <v>107.1056</v>
      </c>
      <c r="J9" s="22"/>
      <c r="K9" s="58"/>
      <c r="Q9" s="29"/>
      <c r="S9" s="28"/>
    </row>
    <row r="10" spans="1:19" ht="49.5" customHeight="1">
      <c r="A10" s="3" t="s">
        <v>9</v>
      </c>
      <c r="B10" s="6">
        <f>Sheet1!B11</f>
        <v>100000</v>
      </c>
      <c r="C10" s="6">
        <f>Sheet1!C11</f>
        <v>125585</v>
      </c>
      <c r="D10" s="6">
        <f>Sheet1!E11</f>
        <v>200000</v>
      </c>
      <c r="E10" s="6">
        <f>Sheet1!F11</f>
        <v>188796.2</v>
      </c>
      <c r="F10" s="10">
        <f>Sheet1!H11</f>
        <v>66.51881764569414</v>
      </c>
      <c r="G10" s="23">
        <f>Sheet1!J11</f>
        <v>125.585</v>
      </c>
      <c r="H10" s="7">
        <f>Sheet1!L11</f>
        <v>94.39810000000001</v>
      </c>
      <c r="J10" s="22"/>
      <c r="K10" s="58"/>
      <c r="Q10" s="29"/>
      <c r="S10" s="28"/>
    </row>
    <row r="11" spans="1:19" ht="49.5" customHeight="1">
      <c r="A11" s="3" t="s">
        <v>10</v>
      </c>
      <c r="B11" s="6">
        <f>Sheet1!B12</f>
        <v>600000</v>
      </c>
      <c r="C11" s="6">
        <f>Sheet1!C12</f>
        <v>441565.7</v>
      </c>
      <c r="D11" s="6">
        <f>Sheet1!E12</f>
        <v>150000</v>
      </c>
      <c r="E11" s="6">
        <f>Sheet1!F12</f>
        <v>323429</v>
      </c>
      <c r="F11" s="10">
        <f>Sheet1!H12</f>
        <v>136.5263164403934</v>
      </c>
      <c r="G11" s="23">
        <f>Sheet1!J12</f>
        <v>73.59428333333334</v>
      </c>
      <c r="H11" s="7">
        <f>Sheet1!L12</f>
        <v>215.61933333333334</v>
      </c>
      <c r="J11" s="22"/>
      <c r="K11" s="58"/>
      <c r="Q11" s="29"/>
      <c r="S11" s="28"/>
    </row>
    <row r="15" spans="3:4" ht="13.5">
      <c r="C15" s="12"/>
      <c r="D15" s="12"/>
    </row>
  </sheetData>
  <sheetProtection/>
  <mergeCells count="3">
    <mergeCell ref="A1:H1"/>
    <mergeCell ref="A2:A3"/>
    <mergeCell ref="B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1" sqref="F11"/>
    </sheetView>
  </sheetViews>
  <sheetFormatPr defaultColWidth="9.00390625" defaultRowHeight="15"/>
  <cols>
    <col min="1" max="1" width="23.28125" style="36" customWidth="1"/>
    <col min="2" max="2" width="16.8515625" style="36" customWidth="1"/>
    <col min="3" max="4" width="16.7109375" style="36" customWidth="1"/>
    <col min="5" max="5" width="13.57421875" style="36" customWidth="1"/>
    <col min="6" max="7" width="14.140625" style="49" customWidth="1"/>
    <col min="8" max="8" width="15.421875" style="49" customWidth="1"/>
    <col min="9" max="9" width="15.421875" style="36" customWidth="1"/>
    <col min="10" max="10" width="14.8515625" style="36" customWidth="1"/>
    <col min="11" max="11" width="14.8515625" style="36" hidden="1" customWidth="1"/>
    <col min="12" max="12" width="15.28125" style="36" hidden="1" customWidth="1"/>
    <col min="13" max="13" width="11.57421875" style="36" hidden="1" customWidth="1"/>
    <col min="14" max="14" width="15.28125" style="36" hidden="1" customWidth="1"/>
    <col min="15" max="15" width="0" style="36" hidden="1" customWidth="1"/>
    <col min="16" max="16" width="13.421875" style="36" bestFit="1" customWidth="1"/>
    <col min="17" max="16384" width="9.00390625" style="36" customWidth="1"/>
  </cols>
  <sheetData>
    <row r="1" spans="1:12" ht="23.25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3.25">
      <c r="A2" s="37"/>
      <c r="B2" s="37"/>
      <c r="C2" s="37"/>
      <c r="D2" s="37"/>
      <c r="E2" s="37"/>
      <c r="F2" s="38"/>
      <c r="G2" s="38"/>
      <c r="H2" s="38"/>
      <c r="I2" s="39"/>
      <c r="J2" s="37"/>
      <c r="K2" s="37"/>
      <c r="L2" s="37"/>
    </row>
    <row r="3" spans="1:12" ht="30" customHeight="1">
      <c r="A3" s="75" t="s">
        <v>0</v>
      </c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8"/>
      <c r="L3" s="78"/>
    </row>
    <row r="4" spans="1:12" ht="41.25" customHeight="1">
      <c r="A4" s="75"/>
      <c r="B4" s="65" t="s">
        <v>28</v>
      </c>
      <c r="C4" s="65" t="s">
        <v>31</v>
      </c>
      <c r="D4" s="40" t="s">
        <v>15</v>
      </c>
      <c r="E4" s="40" t="s">
        <v>3</v>
      </c>
      <c r="F4" s="40" t="s">
        <v>16</v>
      </c>
      <c r="G4" s="40" t="s">
        <v>17</v>
      </c>
      <c r="H4" s="65" t="s">
        <v>4</v>
      </c>
      <c r="I4" s="40" t="s">
        <v>18</v>
      </c>
      <c r="J4" s="40" t="s">
        <v>5</v>
      </c>
      <c r="K4" s="41" t="s">
        <v>19</v>
      </c>
      <c r="L4" s="41" t="s">
        <v>6</v>
      </c>
    </row>
    <row r="5" spans="1:15" ht="49.5" customHeight="1">
      <c r="A5" s="66" t="s">
        <v>14</v>
      </c>
      <c r="B5" s="56">
        <v>15000000</v>
      </c>
      <c r="C5" s="56">
        <f>SUM(C6,C10,C11,C12)</f>
        <v>14414862.200000001</v>
      </c>
      <c r="D5" s="56">
        <f>SUM(D6,D10,D11,D12)</f>
        <v>1368329.600000001</v>
      </c>
      <c r="E5" s="42">
        <f>SUM(E6,E10,E11,E12)</f>
        <v>12000000</v>
      </c>
      <c r="F5" s="56">
        <f>SUM(F6,F10,F11,F12)</f>
        <v>12623930.899999999</v>
      </c>
      <c r="G5" s="56">
        <f>SUM(G6,G10,G11,G12)</f>
        <v>1284171.999999999</v>
      </c>
      <c r="H5" s="69">
        <f>C5/F5*100</f>
        <v>114.18679581017037</v>
      </c>
      <c r="I5" s="43">
        <f>D5/G5*100</f>
        <v>106.55345234127532</v>
      </c>
      <c r="J5" s="43">
        <f aca="true" t="shared" si="0" ref="J5:J12">C5/B5*100</f>
        <v>96.09908133333333</v>
      </c>
      <c r="K5" s="44">
        <f aca="true" t="shared" si="1" ref="K5:K12">D5/B5*100</f>
        <v>9.12219733333334</v>
      </c>
      <c r="L5" s="44">
        <f>F5/E5*100</f>
        <v>105.19942416666666</v>
      </c>
      <c r="M5" s="45"/>
      <c r="N5" s="67">
        <f>C5/10000</f>
        <v>1441.48622</v>
      </c>
      <c r="O5" s="45">
        <f>D5/10000</f>
        <v>136.8329600000001</v>
      </c>
    </row>
    <row r="6" spans="1:15" ht="49.5" customHeight="1">
      <c r="A6" s="46" t="s">
        <v>7</v>
      </c>
      <c r="B6" s="56">
        <v>13600000</v>
      </c>
      <c r="C6" s="56">
        <f>SUM(C7:C9)</f>
        <v>13137658.600000001</v>
      </c>
      <c r="D6" s="56">
        <f>SUM(D7:D9)</f>
        <v>1276568.100000001</v>
      </c>
      <c r="E6" s="56">
        <f>SUM(E7:E9)</f>
        <v>11000000</v>
      </c>
      <c r="F6" s="56">
        <f>SUM(F7:F9)</f>
        <v>11415519.299999999</v>
      </c>
      <c r="G6" s="56">
        <f>SUM(G7:G9)</f>
        <v>1156277.699999999</v>
      </c>
      <c r="H6" s="69">
        <f aca="true" t="shared" si="2" ref="H6:H12">C6/F6*100</f>
        <v>115.08594795157504</v>
      </c>
      <c r="I6" s="43">
        <f aca="true" t="shared" si="3" ref="I6:I12">D6/G6*100</f>
        <v>110.40324482604846</v>
      </c>
      <c r="J6" s="43">
        <f t="shared" si="0"/>
        <v>96.60043088235295</v>
      </c>
      <c r="K6" s="44">
        <f t="shared" si="1"/>
        <v>9.386530147058831</v>
      </c>
      <c r="L6" s="44">
        <f aca="true" t="shared" si="4" ref="L6:L12">F6/E6*100</f>
        <v>103.77744818181817</v>
      </c>
      <c r="M6" s="45"/>
      <c r="N6" s="67">
        <f>C6/10000</f>
        <v>1313.7658600000002</v>
      </c>
      <c r="O6" s="45">
        <f aca="true" t="shared" si="5" ref="O6:O12">D6/10000</f>
        <v>127.6568100000001</v>
      </c>
    </row>
    <row r="7" spans="1:15" ht="49.5" customHeight="1">
      <c r="A7" s="46" t="s">
        <v>11</v>
      </c>
      <c r="B7" s="42">
        <v>10300000</v>
      </c>
      <c r="C7" s="62">
        <v>9706297.8</v>
      </c>
      <c r="D7" s="62">
        <v>911328.2000000011</v>
      </c>
      <c r="E7" s="42">
        <v>8800000</v>
      </c>
      <c r="F7" s="56">
        <v>8882620.2</v>
      </c>
      <c r="G7" s="56">
        <v>902165.6999999993</v>
      </c>
      <c r="H7" s="69">
        <f t="shared" si="2"/>
        <v>109.27291251290923</v>
      </c>
      <c r="I7" s="43">
        <f t="shared" si="3"/>
        <v>101.01561165537572</v>
      </c>
      <c r="J7" s="43">
        <f t="shared" si="0"/>
        <v>94.2359009708738</v>
      </c>
      <c r="K7" s="44">
        <f t="shared" si="1"/>
        <v>8.84784660194176</v>
      </c>
      <c r="L7" s="44">
        <f t="shared" si="4"/>
        <v>100.9388659090909</v>
      </c>
      <c r="M7" s="45"/>
      <c r="N7" s="67">
        <f aca="true" t="shared" si="6" ref="N7:N12">C7/10000</f>
        <v>970.6297800000001</v>
      </c>
      <c r="O7" s="45">
        <f t="shared" si="5"/>
        <v>91.13282000000011</v>
      </c>
    </row>
    <row r="8" spans="1:15" ht="49.5" customHeight="1">
      <c r="A8" s="46" t="s">
        <v>12</v>
      </c>
      <c r="B8" s="42">
        <v>1800000</v>
      </c>
      <c r="C8" s="62">
        <v>1971674</v>
      </c>
      <c r="D8" s="62">
        <v>217333.3999999999</v>
      </c>
      <c r="E8" s="42">
        <v>1200000</v>
      </c>
      <c r="F8" s="56">
        <v>1330684.4</v>
      </c>
      <c r="G8" s="56">
        <v>125366.59999999986</v>
      </c>
      <c r="H8" s="69">
        <f t="shared" si="2"/>
        <v>148.1699191784318</v>
      </c>
      <c r="I8" s="43">
        <f t="shared" si="3"/>
        <v>173.35829479303112</v>
      </c>
      <c r="J8" s="43">
        <f t="shared" si="0"/>
        <v>109.53744444444445</v>
      </c>
      <c r="K8" s="44">
        <f t="shared" si="1"/>
        <v>12.074077777777772</v>
      </c>
      <c r="L8" s="44">
        <f t="shared" si="4"/>
        <v>110.89036666666665</v>
      </c>
      <c r="M8" s="45"/>
      <c r="N8" s="67">
        <f t="shared" si="6"/>
        <v>197.1674</v>
      </c>
      <c r="O8" s="45">
        <f t="shared" si="5"/>
        <v>21.73333999999999</v>
      </c>
    </row>
    <row r="9" spans="1:15" ht="49.5" customHeight="1">
      <c r="A9" s="46" t="s">
        <v>13</v>
      </c>
      <c r="B9" s="42">
        <v>1500000</v>
      </c>
      <c r="C9" s="62">
        <v>1459686.8</v>
      </c>
      <c r="D9" s="62">
        <v>147906.5</v>
      </c>
      <c r="E9" s="42">
        <v>1000000</v>
      </c>
      <c r="F9" s="56">
        <v>1202214.7</v>
      </c>
      <c r="G9" s="56">
        <v>128745.3999999999</v>
      </c>
      <c r="H9" s="69">
        <f t="shared" si="2"/>
        <v>121.41648243030134</v>
      </c>
      <c r="I9" s="43">
        <f t="shared" si="3"/>
        <v>114.882939506965</v>
      </c>
      <c r="J9" s="43">
        <f t="shared" si="0"/>
        <v>97.31245333333334</v>
      </c>
      <c r="K9" s="44">
        <f t="shared" si="1"/>
        <v>9.860433333333333</v>
      </c>
      <c r="L9" s="44">
        <f t="shared" si="4"/>
        <v>120.22146999999998</v>
      </c>
      <c r="M9" s="45"/>
      <c r="N9" s="67">
        <f t="shared" si="6"/>
        <v>145.96868</v>
      </c>
      <c r="O9" s="45">
        <f t="shared" si="5"/>
        <v>14.79065</v>
      </c>
    </row>
    <row r="10" spans="1:15" ht="49.5" customHeight="1">
      <c r="A10" s="46" t="s">
        <v>8</v>
      </c>
      <c r="B10" s="42">
        <v>700000</v>
      </c>
      <c r="C10" s="62">
        <v>710052.9</v>
      </c>
      <c r="D10" s="62">
        <v>54620.80000000005</v>
      </c>
      <c r="E10" s="42">
        <v>650000</v>
      </c>
      <c r="F10" s="56">
        <v>696186.4</v>
      </c>
      <c r="G10" s="56">
        <v>92743.70000000007</v>
      </c>
      <c r="H10" s="69">
        <f t="shared" si="2"/>
        <v>101.99177978771203</v>
      </c>
      <c r="I10" s="43">
        <f t="shared" si="3"/>
        <v>58.89435077530874</v>
      </c>
      <c r="J10" s="43">
        <f t="shared" si="0"/>
        <v>101.43612857142858</v>
      </c>
      <c r="K10" s="44">
        <f t="shared" si="1"/>
        <v>7.8029714285714356</v>
      </c>
      <c r="L10" s="44">
        <f t="shared" si="4"/>
        <v>107.1056</v>
      </c>
      <c r="M10" s="45"/>
      <c r="N10" s="67">
        <f t="shared" si="6"/>
        <v>71.00529</v>
      </c>
      <c r="O10" s="45">
        <f t="shared" si="5"/>
        <v>5.462080000000005</v>
      </c>
    </row>
    <row r="11" spans="1:15" ht="49.5" customHeight="1">
      <c r="A11" s="46" t="s">
        <v>9</v>
      </c>
      <c r="B11" s="42">
        <v>100000</v>
      </c>
      <c r="C11" s="62">
        <v>125585</v>
      </c>
      <c r="D11" s="62">
        <v>5462</v>
      </c>
      <c r="E11" s="42">
        <v>200000</v>
      </c>
      <c r="F11" s="56">
        <v>188796.2</v>
      </c>
      <c r="G11" s="56">
        <v>21807</v>
      </c>
      <c r="H11" s="69">
        <f t="shared" si="2"/>
        <v>66.51881764569414</v>
      </c>
      <c r="I11" s="43">
        <f t="shared" si="3"/>
        <v>25.047003255835282</v>
      </c>
      <c r="J11" s="43">
        <f t="shared" si="0"/>
        <v>125.585</v>
      </c>
      <c r="K11" s="44">
        <f t="shared" si="1"/>
        <v>5.462</v>
      </c>
      <c r="L11" s="44">
        <f t="shared" si="4"/>
        <v>94.39810000000001</v>
      </c>
      <c r="M11" s="45"/>
      <c r="N11" s="67">
        <f t="shared" si="6"/>
        <v>12.5585</v>
      </c>
      <c r="O11" s="45">
        <f t="shared" si="5"/>
        <v>0.5462</v>
      </c>
    </row>
    <row r="12" spans="1:15" ht="49.5" customHeight="1">
      <c r="A12" s="46" t="s">
        <v>10</v>
      </c>
      <c r="B12" s="42">
        <v>600000</v>
      </c>
      <c r="C12" s="62">
        <v>441565.7</v>
      </c>
      <c r="D12" s="62">
        <v>31678.70000000001</v>
      </c>
      <c r="E12" s="42">
        <v>150000</v>
      </c>
      <c r="F12" s="56">
        <v>323429</v>
      </c>
      <c r="G12" s="56">
        <v>13343.599999999977</v>
      </c>
      <c r="H12" s="69">
        <f t="shared" si="2"/>
        <v>136.5263164403934</v>
      </c>
      <c r="I12" s="43">
        <f t="shared" si="3"/>
        <v>237.4074462663754</v>
      </c>
      <c r="J12" s="43">
        <f t="shared" si="0"/>
        <v>73.59428333333334</v>
      </c>
      <c r="K12" s="44">
        <f t="shared" si="1"/>
        <v>5.279783333333335</v>
      </c>
      <c r="L12" s="44">
        <f t="shared" si="4"/>
        <v>215.61933333333334</v>
      </c>
      <c r="M12" s="45"/>
      <c r="N12" s="68">
        <f t="shared" si="6"/>
        <v>44.15657</v>
      </c>
      <c r="O12" s="45">
        <f t="shared" si="5"/>
        <v>3.167870000000001</v>
      </c>
    </row>
    <row r="15" spans="1:4" ht="13.5" hidden="1">
      <c r="A15" s="47"/>
      <c r="B15" s="47"/>
      <c r="C15" s="63">
        <v>259700</v>
      </c>
      <c r="D15" s="48"/>
    </row>
    <row r="16" spans="1:5" ht="13.5" hidden="1">
      <c r="A16" s="47"/>
      <c r="B16" s="47"/>
      <c r="D16" s="57"/>
      <c r="E16" s="55"/>
    </row>
    <row r="17" spans="1:4" ht="13.5" hidden="1">
      <c r="A17" s="50"/>
      <c r="B17" s="50"/>
      <c r="D17" s="51"/>
    </row>
    <row r="18" spans="5:7" ht="13.5" hidden="1">
      <c r="E18" s="51"/>
      <c r="G18" s="54"/>
    </row>
    <row r="19" spans="3:4" ht="13.5" hidden="1">
      <c r="C19" s="52">
        <f>C12+C15</f>
        <v>701265.7</v>
      </c>
      <c r="D19" s="53"/>
    </row>
    <row r="20" ht="13.5" hidden="1">
      <c r="D20" s="51"/>
    </row>
    <row r="22" spans="5:8" ht="13.5">
      <c r="E22" s="52"/>
      <c r="H22" s="70"/>
    </row>
  </sheetData>
  <sheetProtection/>
  <mergeCells count="3">
    <mergeCell ref="A3:A4"/>
    <mergeCell ref="A1:L1"/>
    <mergeCell ref="B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ignoredErrors>
    <ignoredError sqref="C6" formulaRange="1" unlockedFormula="1"/>
    <ignoredError sqref="C5:E5 E7:E12 H6:L6 K5:L5 H7:L12 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H29"/>
  <sheetViews>
    <sheetView zoomScalePageLayoutView="0" workbookViewId="0" topLeftCell="A1">
      <selection activeCell="D9" sqref="D9:D14"/>
    </sheetView>
  </sheetViews>
  <sheetFormatPr defaultColWidth="9.140625" defaultRowHeight="15"/>
  <cols>
    <col min="1" max="1" width="36.00390625" style="0" customWidth="1"/>
    <col min="2" max="2" width="16.28125" style="0" customWidth="1"/>
    <col min="3" max="3" width="14.8515625" style="0" customWidth="1"/>
    <col min="4" max="4" width="11.57421875" style="0" bestFit="1" customWidth="1"/>
    <col min="5" max="5" width="9.421875" style="0" bestFit="1" customWidth="1"/>
    <col min="6" max="6" width="15.00390625" style="0" bestFit="1" customWidth="1"/>
    <col min="7" max="7" width="19.8515625" style="0" customWidth="1"/>
  </cols>
  <sheetData>
    <row r="6" spans="2:7" ht="13.5">
      <c r="B6" s="79" t="s">
        <v>26</v>
      </c>
      <c r="C6" s="79"/>
      <c r="F6" s="79" t="s">
        <v>20</v>
      </c>
      <c r="G6" s="79"/>
    </row>
    <row r="7" spans="2:7" ht="13.5">
      <c r="B7" s="64" t="s">
        <v>32</v>
      </c>
      <c r="C7" s="64" t="s">
        <v>29</v>
      </c>
      <c r="F7" s="64" t="s">
        <v>32</v>
      </c>
      <c r="G7" s="64" t="s">
        <v>29</v>
      </c>
    </row>
    <row r="8" spans="1:8" ht="13.5">
      <c r="A8" t="s">
        <v>7</v>
      </c>
      <c r="B8" s="56">
        <f>SUM(B9:B11)</f>
        <v>13137658.600000001</v>
      </c>
      <c r="C8" s="17">
        <v>11861090.5</v>
      </c>
      <c r="D8" s="11">
        <f>B8-C8</f>
        <v>1276568.1000000015</v>
      </c>
      <c r="F8">
        <v>11415519.299999999</v>
      </c>
      <c r="G8" s="18">
        <v>10259241.600000001</v>
      </c>
      <c r="H8" s="12">
        <f aca="true" t="shared" si="0" ref="H8:H14">F8-G8</f>
        <v>1156277.6999999974</v>
      </c>
    </row>
    <row r="9" spans="1:8" ht="13.5">
      <c r="A9" t="s">
        <v>23</v>
      </c>
      <c r="B9" s="62">
        <v>9706297.8</v>
      </c>
      <c r="C9" s="26">
        <v>8794969.6</v>
      </c>
      <c r="D9" s="11">
        <f aca="true" t="shared" si="1" ref="D9:D14">B9-C9</f>
        <v>911328.2000000011</v>
      </c>
      <c r="F9">
        <v>8882620.2</v>
      </c>
      <c r="G9" s="18">
        <v>7980454.5</v>
      </c>
      <c r="H9" s="12">
        <f t="shared" si="0"/>
        <v>902165.6999999993</v>
      </c>
    </row>
    <row r="10" spans="1:8" ht="13.5">
      <c r="A10" t="s">
        <v>24</v>
      </c>
      <c r="B10" s="62">
        <v>1971674</v>
      </c>
      <c r="C10" s="24">
        <v>1754340.6</v>
      </c>
      <c r="D10" s="11">
        <f t="shared" si="1"/>
        <v>217333.3999999999</v>
      </c>
      <c r="F10">
        <v>1330684.4</v>
      </c>
      <c r="G10" s="18">
        <v>1205317.8</v>
      </c>
      <c r="H10" s="12">
        <f t="shared" si="0"/>
        <v>125366.59999999986</v>
      </c>
    </row>
    <row r="11" spans="1:8" ht="13.5">
      <c r="A11" t="s">
        <v>25</v>
      </c>
      <c r="B11" s="62">
        <v>1459686.8</v>
      </c>
      <c r="C11" s="17">
        <v>1311780.3</v>
      </c>
      <c r="D11" s="11">
        <f t="shared" si="1"/>
        <v>147906.5</v>
      </c>
      <c r="F11">
        <v>1202214.7</v>
      </c>
      <c r="G11" s="18">
        <v>1073469.3</v>
      </c>
      <c r="H11" s="12">
        <f t="shared" si="0"/>
        <v>128745.3999999999</v>
      </c>
    </row>
    <row r="12" spans="1:8" ht="13.5">
      <c r="A12" t="s">
        <v>8</v>
      </c>
      <c r="B12" s="62">
        <v>710052.9</v>
      </c>
      <c r="C12" s="17">
        <v>655432.1</v>
      </c>
      <c r="D12" s="11">
        <f>B12-C12</f>
        <v>54620.80000000005</v>
      </c>
      <c r="F12">
        <v>696186.4</v>
      </c>
      <c r="G12" s="18">
        <v>603442.7</v>
      </c>
      <c r="H12" s="12">
        <f t="shared" si="0"/>
        <v>92743.70000000007</v>
      </c>
    </row>
    <row r="13" spans="1:8" ht="13.5">
      <c r="A13" t="s">
        <v>9</v>
      </c>
      <c r="B13" s="62">
        <v>125585</v>
      </c>
      <c r="C13" s="17">
        <v>120123</v>
      </c>
      <c r="D13" s="11">
        <f t="shared" si="1"/>
        <v>5462</v>
      </c>
      <c r="F13">
        <v>188796.2</v>
      </c>
      <c r="G13" s="18">
        <v>166989.2</v>
      </c>
      <c r="H13" s="12">
        <f t="shared" si="0"/>
        <v>21807</v>
      </c>
    </row>
    <row r="14" spans="1:8" ht="13.5">
      <c r="A14" t="s">
        <v>10</v>
      </c>
      <c r="B14" s="62">
        <v>441565.7</v>
      </c>
      <c r="C14" s="17">
        <v>409887</v>
      </c>
      <c r="D14" s="11">
        <f t="shared" si="1"/>
        <v>31678.70000000001</v>
      </c>
      <c r="F14">
        <v>323429</v>
      </c>
      <c r="G14" s="18">
        <v>310085.4</v>
      </c>
      <c r="H14" s="12">
        <f t="shared" si="0"/>
        <v>13343.599999999977</v>
      </c>
    </row>
    <row r="15" spans="1:8" s="30" customFormat="1" ht="35.25" customHeight="1">
      <c r="A15" s="35" t="s">
        <v>27</v>
      </c>
      <c r="B15" s="33">
        <v>71939</v>
      </c>
      <c r="C15" s="34"/>
      <c r="D15" s="31"/>
      <c r="H15" s="32"/>
    </row>
    <row r="16" ht="13.5">
      <c r="B16" s="27"/>
    </row>
    <row r="19" ht="13.5">
      <c r="A19" s="11"/>
    </row>
    <row r="23" ht="13.5">
      <c r="B23" s="16"/>
    </row>
    <row r="24" ht="13.5">
      <c r="C24" s="11"/>
    </row>
    <row r="27" spans="1:6" ht="13.5">
      <c r="A27" s="20"/>
      <c r="D27" s="20"/>
      <c r="E27" s="20"/>
      <c r="F27" s="21"/>
    </row>
    <row r="29" ht="13.5">
      <c r="A29" s="25"/>
    </row>
  </sheetData>
  <sheetProtection/>
  <mergeCells count="2">
    <mergeCell ref="B6:C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姚琦</cp:lastModifiedBy>
  <cp:lastPrinted>2018-06-01T07:47:03Z</cp:lastPrinted>
  <dcterms:created xsi:type="dcterms:W3CDTF">2018-02-08T01:27:43Z</dcterms:created>
  <dcterms:modified xsi:type="dcterms:W3CDTF">2019-11-21T06:18:52Z</dcterms:modified>
  <cp:category/>
  <cp:version/>
  <cp:contentType/>
  <cp:contentStatus/>
</cp:coreProperties>
</file>