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17" windowHeight="1131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<sst xmlns="http://schemas.openxmlformats.org/spreadsheetml/2006/main" count="56" uniqueCount="33">
  <si>
    <r>
      <t>2020</t>
    </r>
    <r>
      <rPr>
        <sz val="16"/>
        <rFont val="宋体"/>
        <family val="0"/>
      </rPr>
      <t>年1-6月全省运输生产完成情况</t>
    </r>
  </si>
  <si>
    <t>指     标
名     称</t>
  </si>
  <si>
    <t>计    算
单    位</t>
  </si>
  <si>
    <t>本年实际</t>
  </si>
  <si>
    <t>上年实际</t>
  </si>
  <si>
    <t>本年比上年增长（%）</t>
  </si>
  <si>
    <t>本月</t>
  </si>
  <si>
    <t>年初至本月累计</t>
  </si>
  <si>
    <t>同月</t>
  </si>
  <si>
    <t>同月累计</t>
  </si>
  <si>
    <t>一、  货 运 量</t>
  </si>
  <si>
    <t>万吨</t>
  </si>
  <si>
    <t>公    路</t>
  </si>
  <si>
    <t>水     路</t>
  </si>
  <si>
    <t>二、 货物周转量</t>
  </si>
  <si>
    <t>万吨公里</t>
  </si>
  <si>
    <t>三、 客 运 量</t>
  </si>
  <si>
    <t>万人</t>
  </si>
  <si>
    <t>水    路</t>
  </si>
  <si>
    <t>四、 旅客周转量</t>
  </si>
  <si>
    <t>万人公里</t>
  </si>
  <si>
    <t>五、港口吞吐量</t>
  </si>
  <si>
    <t>其中：外贸</t>
  </si>
  <si>
    <t>沿海</t>
  </si>
  <si>
    <t>内河</t>
  </si>
  <si>
    <t>集装箱</t>
  </si>
  <si>
    <t>万TEU</t>
  </si>
  <si>
    <t xml:space="preserve">备注：
1、2020年公路货运量和货物周转量数据口径按照2019年道路货物运输量专项调查口径进行调整，历史同期数据口径也相应进行调整（可比口径）。
2、根据交通运输部统计调查制度，从2020年1月开始海洋运输统计方式调整为企业一套表统计，本表历史同期数据是2019年企业一套表统计系统数据（可比口径）。
</t>
  </si>
  <si>
    <t>外贸</t>
  </si>
  <si>
    <t>货运量</t>
  </si>
  <si>
    <t>货物周转量</t>
  </si>
  <si>
    <t>客运量</t>
  </si>
  <si>
    <t>客运周转量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</si>
</sst>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0_);[Red]\(0\)"/>
    <numFmt numFmtId="182" formatCode="0.0_ "/>
    <numFmt numFmtId="183" formatCode="0.0%"/>
  </numFmts>
  <fonts count="45">
    <font>
      <sz val="12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name val="Cambria"/>
      <family val="0"/>
    </font>
    <font>
      <sz val="16"/>
      <name val="Cambria"/>
      <family val="0"/>
    </font>
    <font>
      <sz val="12"/>
      <color theme="1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181" fontId="42" fillId="0" borderId="0" xfId="0" applyNumberFormat="1" applyFont="1" applyFill="1" applyBorder="1" applyAlignment="1">
      <alignment vertical="center"/>
    </xf>
    <xf numFmtId="180" fontId="42" fillId="0" borderId="0" xfId="0" applyNumberFormat="1" applyFont="1" applyFill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81" fontId="42" fillId="0" borderId="12" xfId="0" applyNumberFormat="1" applyFont="1" applyFill="1" applyBorder="1" applyAlignment="1">
      <alignment horizontal="center" vertical="center" wrapText="1"/>
    </xf>
    <xf numFmtId="181" fontId="42" fillId="0" borderId="13" xfId="0" applyNumberFormat="1" applyFont="1" applyFill="1" applyBorder="1" applyAlignment="1">
      <alignment horizontal="center" vertical="center" wrapText="1"/>
    </xf>
    <xf numFmtId="180" fontId="42" fillId="0" borderId="12" xfId="0" applyNumberFormat="1" applyFont="1" applyFill="1" applyBorder="1" applyAlignment="1">
      <alignment horizontal="center" vertical="center"/>
    </xf>
    <xf numFmtId="180" fontId="42" fillId="0" borderId="14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180" fontId="42" fillId="0" borderId="17" xfId="0" applyNumberFormat="1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181" fontId="44" fillId="0" borderId="17" xfId="0" applyNumberFormat="1" applyFont="1" applyFill="1" applyBorder="1" applyAlignment="1">
      <alignment horizontal="center" vertical="center"/>
    </xf>
    <xf numFmtId="182" fontId="44" fillId="0" borderId="12" xfId="0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181" fontId="44" fillId="0" borderId="17" xfId="63" applyNumberFormat="1" applyFont="1" applyFill="1" applyBorder="1" applyAlignment="1">
      <alignment horizontal="center" vertical="center"/>
      <protection/>
    </xf>
    <xf numFmtId="0" fontId="44" fillId="0" borderId="13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left" vertical="top" wrapText="1"/>
    </xf>
    <xf numFmtId="0" fontId="42" fillId="0" borderId="0" xfId="0" applyFont="1" applyFill="1" applyBorder="1" applyAlignment="1">
      <alignment horizontal="center" vertical="center"/>
    </xf>
    <xf numFmtId="183" fontId="42" fillId="0" borderId="0" xfId="25" applyNumberFormat="1" applyFont="1" applyFill="1" applyBorder="1" applyAlignment="1">
      <alignment vertical="center"/>
    </xf>
    <xf numFmtId="181" fontId="0" fillId="0" borderId="0" xfId="0" applyNumberFormat="1" applyAlignment="1">
      <alignment vertical="center"/>
    </xf>
    <xf numFmtId="3" fontId="41" fillId="0" borderId="0" xfId="0" applyNumberFormat="1" applyFont="1" applyAlignment="1">
      <alignment vertical="center"/>
    </xf>
    <xf numFmtId="4" fontId="41" fillId="0" borderId="0" xfId="0" applyNumberFormat="1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70" zoomScaleNormal="70" workbookViewId="0" topLeftCell="A1">
      <selection activeCell="K7" sqref="K7"/>
    </sheetView>
  </sheetViews>
  <sheetFormatPr defaultColWidth="8.875" defaultRowHeight="14.25"/>
  <cols>
    <col min="1" max="1" width="29.375" style="6" bestFit="1" customWidth="1"/>
    <col min="2" max="2" width="10.625" style="6" customWidth="1"/>
    <col min="3" max="6" width="20.625" style="7" customWidth="1"/>
    <col min="7" max="8" width="20.625" style="8" customWidth="1"/>
    <col min="13" max="13" width="12.625" style="0" bestFit="1" customWidth="1"/>
  </cols>
  <sheetData>
    <row r="1" spans="1:8" ht="53.2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36" customHeight="1">
      <c r="A2" s="10" t="s">
        <v>1</v>
      </c>
      <c r="B2" s="11" t="s">
        <v>2</v>
      </c>
      <c r="C2" s="12" t="s">
        <v>3</v>
      </c>
      <c r="D2" s="13"/>
      <c r="E2" s="12" t="s">
        <v>4</v>
      </c>
      <c r="F2" s="13"/>
      <c r="G2" s="14" t="s">
        <v>5</v>
      </c>
      <c r="H2" s="15"/>
    </row>
    <row r="3" spans="1:8" ht="36" customHeight="1">
      <c r="A3" s="16"/>
      <c r="B3" s="17"/>
      <c r="C3" s="12" t="s">
        <v>6</v>
      </c>
      <c r="D3" s="12" t="s">
        <v>7</v>
      </c>
      <c r="E3" s="12" t="s">
        <v>6</v>
      </c>
      <c r="F3" s="12" t="s">
        <v>7</v>
      </c>
      <c r="G3" s="18" t="s">
        <v>8</v>
      </c>
      <c r="H3" s="14" t="s">
        <v>9</v>
      </c>
    </row>
    <row r="4" spans="1:15" ht="36" customHeight="1">
      <c r="A4" s="19" t="s">
        <v>10</v>
      </c>
      <c r="B4" s="20" t="s">
        <v>11</v>
      </c>
      <c r="C4" s="21">
        <f>SUM(C5:C6)</f>
        <v>29194.5104</v>
      </c>
      <c r="D4" s="21">
        <f>SUM(D5:D6)</f>
        <v>139645.82910215715</v>
      </c>
      <c r="E4" s="21">
        <f>SUM(E5:E6)</f>
        <v>29339.335071608097</v>
      </c>
      <c r="F4" s="21">
        <f>SUM(F5:F6)</f>
        <v>162936.63612762146</v>
      </c>
      <c r="G4" s="22">
        <f aca="true" t="shared" si="0" ref="G4:H6">C4/E4*100-100</f>
        <v>-0.49361947451987476</v>
      </c>
      <c r="H4" s="22">
        <f t="shared" si="0"/>
        <v>-14.294395403635065</v>
      </c>
      <c r="N4" s="31"/>
      <c r="O4" s="31"/>
    </row>
    <row r="5" spans="1:15" ht="36" customHeight="1">
      <c r="A5" s="19" t="s">
        <v>12</v>
      </c>
      <c r="B5" s="20" t="s">
        <v>11</v>
      </c>
      <c r="C5" s="21">
        <v>20405.9152</v>
      </c>
      <c r="D5" s="21">
        <v>92578.74040215714</v>
      </c>
      <c r="E5" s="21">
        <v>20081.3479716081</v>
      </c>
      <c r="F5" s="21">
        <v>109439.54392762145</v>
      </c>
      <c r="G5" s="22">
        <f t="shared" si="0"/>
        <v>1.6162621595461957</v>
      </c>
      <c r="H5" s="22">
        <f>D5/F5*100-100</f>
        <v>-15.406500173845117</v>
      </c>
      <c r="N5" s="31"/>
      <c r="O5" s="31"/>
    </row>
    <row r="6" spans="1:15" ht="36" customHeight="1">
      <c r="A6" s="23" t="s">
        <v>13</v>
      </c>
      <c r="B6" s="24" t="s">
        <v>11</v>
      </c>
      <c r="C6" s="21">
        <v>8788.5952</v>
      </c>
      <c r="D6" s="21">
        <v>47067.0887</v>
      </c>
      <c r="E6" s="21">
        <v>9257.987099999998</v>
      </c>
      <c r="F6" s="21">
        <v>53497.0922</v>
      </c>
      <c r="G6" s="22">
        <f t="shared" si="0"/>
        <v>-5.070129121264372</v>
      </c>
      <c r="H6" s="22">
        <f t="shared" si="0"/>
        <v>-12.019351399439245</v>
      </c>
      <c r="N6" s="31"/>
      <c r="O6" s="31"/>
    </row>
    <row r="7" spans="1:15" ht="36" customHeight="1">
      <c r="A7" s="19" t="s">
        <v>14</v>
      </c>
      <c r="B7" s="20" t="s">
        <v>15</v>
      </c>
      <c r="C7" s="21">
        <f>SUM(C8:C9)</f>
        <v>18364558.823099997</v>
      </c>
      <c r="D7" s="21">
        <f>SUM(D8:D9)</f>
        <v>117730227.17396241</v>
      </c>
      <c r="E7" s="21">
        <f>SUM(E8:E9)</f>
        <v>19064605.689408023</v>
      </c>
      <c r="F7" s="21">
        <f>SUM(F8:F9)</f>
        <v>127016559.11224292</v>
      </c>
      <c r="G7" s="22">
        <f aca="true" t="shared" si="1" ref="G7:G15">C7/E7*100-100</f>
        <v>-3.6719713888284673</v>
      </c>
      <c r="H7" s="22">
        <f aca="true" t="shared" si="2" ref="H7:H15">D7/F7*100-100</f>
        <v>-7.3111191195742435</v>
      </c>
      <c r="N7" s="31"/>
      <c r="O7" s="31"/>
    </row>
    <row r="8" spans="1:15" ht="36" customHeight="1">
      <c r="A8" s="19" t="s">
        <v>12</v>
      </c>
      <c r="B8" s="20" t="s">
        <v>15</v>
      </c>
      <c r="C8" s="21">
        <v>2211874.6731</v>
      </c>
      <c r="D8" s="21">
        <v>9911291.10106242</v>
      </c>
      <c r="E8" s="21">
        <v>2163279.91970803</v>
      </c>
      <c r="F8" s="21">
        <v>11428626.535742905</v>
      </c>
      <c r="G8" s="22">
        <f t="shared" si="1"/>
        <v>2.2463460668801645</v>
      </c>
      <c r="H8" s="22">
        <f t="shared" si="2"/>
        <v>-13.276621035213935</v>
      </c>
      <c r="N8" s="31"/>
      <c r="O8" s="31"/>
    </row>
    <row r="9" spans="1:15" s="4" customFormat="1" ht="36" customHeight="1">
      <c r="A9" s="23" t="s">
        <v>13</v>
      </c>
      <c r="B9" s="24" t="s">
        <v>15</v>
      </c>
      <c r="C9" s="21">
        <v>16152684.149999997</v>
      </c>
      <c r="D9" s="21">
        <v>107818936.0729</v>
      </c>
      <c r="E9" s="21">
        <v>16901325.769699994</v>
      </c>
      <c r="F9" s="21">
        <v>115587932.57650001</v>
      </c>
      <c r="G9" s="22">
        <f t="shared" si="1"/>
        <v>-4.429484585417157</v>
      </c>
      <c r="H9" s="22">
        <f t="shared" si="2"/>
        <v>-6.721286842342494</v>
      </c>
      <c r="N9" s="31"/>
      <c r="O9" s="31"/>
    </row>
    <row r="10" spans="1:15" ht="36" customHeight="1">
      <c r="A10" s="19" t="s">
        <v>16</v>
      </c>
      <c r="B10" s="20" t="s">
        <v>17</v>
      </c>
      <c r="C10" s="21">
        <f>SUM(C11:C12)</f>
        <v>4798.327899999999</v>
      </c>
      <c r="D10" s="21">
        <f>SUM(D11:D12)</f>
        <v>25344.487399999998</v>
      </c>
      <c r="E10" s="21">
        <f>SUM(E11:E12)</f>
        <v>8381.7876</v>
      </c>
      <c r="F10" s="21">
        <f>SUM(F11:F12)</f>
        <v>51609.6261</v>
      </c>
      <c r="G10" s="22">
        <f t="shared" si="1"/>
        <v>-42.75292898140249</v>
      </c>
      <c r="H10" s="22">
        <f t="shared" si="2"/>
        <v>-50.891937579838434</v>
      </c>
      <c r="N10" s="31"/>
      <c r="O10" s="31"/>
    </row>
    <row r="11" spans="1:15" ht="36" customHeight="1">
      <c r="A11" s="19" t="s">
        <v>12</v>
      </c>
      <c r="B11" s="20" t="s">
        <v>17</v>
      </c>
      <c r="C11" s="21">
        <v>4708.285199999999</v>
      </c>
      <c r="D11" s="21">
        <v>24777.8252</v>
      </c>
      <c r="E11" s="25">
        <v>8187.776499999999</v>
      </c>
      <c r="F11" s="25">
        <v>50301.1546</v>
      </c>
      <c r="G11" s="22">
        <f t="shared" si="1"/>
        <v>-42.496168526339225</v>
      </c>
      <c r="H11" s="22">
        <f t="shared" si="2"/>
        <v>-50.74104084282789</v>
      </c>
      <c r="N11" s="31"/>
      <c r="O11" s="31"/>
    </row>
    <row r="12" spans="1:15" ht="36" customHeight="1">
      <c r="A12" s="19" t="s">
        <v>18</v>
      </c>
      <c r="B12" s="20" t="s">
        <v>17</v>
      </c>
      <c r="C12" s="21">
        <v>90.0427</v>
      </c>
      <c r="D12" s="21">
        <v>566.6622</v>
      </c>
      <c r="E12" s="21">
        <v>194.01110000000003</v>
      </c>
      <c r="F12" s="21">
        <v>1308.4715</v>
      </c>
      <c r="G12" s="22">
        <f t="shared" si="1"/>
        <v>-53.58889259428972</v>
      </c>
      <c r="H12" s="22">
        <f t="shared" si="2"/>
        <v>-56.692812950071904</v>
      </c>
      <c r="N12" s="31"/>
      <c r="O12" s="31"/>
    </row>
    <row r="13" spans="1:15" ht="36" customHeight="1">
      <c r="A13" s="19" t="s">
        <v>19</v>
      </c>
      <c r="B13" s="20" t="s">
        <v>20</v>
      </c>
      <c r="C13" s="21">
        <f>SUM(C14:C15)</f>
        <v>453689.4371999999</v>
      </c>
      <c r="D13" s="21">
        <f>SUM(D14:D15)</f>
        <v>2600213.1941</v>
      </c>
      <c r="E13" s="21">
        <f>SUM(E14:E15)</f>
        <v>921248.6529000002</v>
      </c>
      <c r="F13" s="21">
        <f>SUM(F14:F15)</f>
        <v>5549036.782345001</v>
      </c>
      <c r="G13" s="22">
        <f t="shared" si="1"/>
        <v>-50.752770625842416</v>
      </c>
      <c r="H13" s="22">
        <f t="shared" si="2"/>
        <v>-53.141179341738656</v>
      </c>
      <c r="N13" s="31"/>
      <c r="O13" s="31"/>
    </row>
    <row r="14" spans="1:15" ht="36" customHeight="1">
      <c r="A14" s="19" t="s">
        <v>12</v>
      </c>
      <c r="B14" s="20" t="s">
        <v>20</v>
      </c>
      <c r="C14" s="21">
        <v>451034.5106999999</v>
      </c>
      <c r="D14" s="21">
        <v>2580641.8425</v>
      </c>
      <c r="E14" s="25">
        <v>914111.8503000002</v>
      </c>
      <c r="F14" s="25">
        <v>5498317.2188450005</v>
      </c>
      <c r="G14" s="22">
        <f t="shared" si="1"/>
        <v>-50.658717469642696</v>
      </c>
      <c r="H14" s="22">
        <f t="shared" si="2"/>
        <v>-53.06487894777922</v>
      </c>
      <c r="N14" s="31"/>
      <c r="O14" s="31"/>
    </row>
    <row r="15" spans="1:15" ht="36" customHeight="1">
      <c r="A15" s="19" t="s">
        <v>18</v>
      </c>
      <c r="B15" s="20" t="s">
        <v>20</v>
      </c>
      <c r="C15" s="21">
        <v>2654.9265</v>
      </c>
      <c r="D15" s="21">
        <v>19571.3516</v>
      </c>
      <c r="E15" s="21">
        <v>7136.8026</v>
      </c>
      <c r="F15" s="21">
        <v>50719.563500000004</v>
      </c>
      <c r="G15" s="22">
        <f t="shared" si="1"/>
        <v>-62.79949651402716</v>
      </c>
      <c r="H15" s="22">
        <f t="shared" si="2"/>
        <v>-61.412618229650185</v>
      </c>
      <c r="N15" s="31"/>
      <c r="O15" s="31"/>
    </row>
    <row r="16" spans="1:15" s="5" customFormat="1" ht="36" customHeight="1">
      <c r="A16" s="26" t="s">
        <v>21</v>
      </c>
      <c r="B16" s="27" t="s">
        <v>11</v>
      </c>
      <c r="C16" s="21">
        <f>C18+C19</f>
        <v>17354.4663</v>
      </c>
      <c r="D16" s="21">
        <f>D18+D19</f>
        <v>93140.3812</v>
      </c>
      <c r="E16" s="21">
        <f>E18+E19</f>
        <v>15937</v>
      </c>
      <c r="F16" s="21">
        <f>F18+F19</f>
        <v>91715</v>
      </c>
      <c r="G16" s="22">
        <f aca="true" t="shared" si="3" ref="G16:H20">C16/E16*100-100</f>
        <v>8.894185229340536</v>
      </c>
      <c r="H16" s="22">
        <f t="shared" si="3"/>
        <v>1.5541418524777981</v>
      </c>
      <c r="N16" s="31"/>
      <c r="O16" s="3"/>
    </row>
    <row r="17" spans="1:15" s="5" customFormat="1" ht="36" customHeight="1">
      <c r="A17" s="26" t="s">
        <v>22</v>
      </c>
      <c r="B17" s="27" t="s">
        <v>11</v>
      </c>
      <c r="C17" s="21">
        <v>5539.940199999999</v>
      </c>
      <c r="D17" s="21">
        <v>28902.4652</v>
      </c>
      <c r="E17" s="21">
        <v>5024</v>
      </c>
      <c r="F17" s="21">
        <v>29061.0352</v>
      </c>
      <c r="G17" s="22">
        <f t="shared" si="3"/>
        <v>10.269510350318441</v>
      </c>
      <c r="H17" s="22">
        <f t="shared" si="3"/>
        <v>-0.5456447057329825</v>
      </c>
      <c r="N17" s="31"/>
      <c r="O17" s="3"/>
    </row>
    <row r="18" spans="1:15" s="5" customFormat="1" ht="36" customHeight="1">
      <c r="A18" s="26" t="s">
        <v>23</v>
      </c>
      <c r="B18" s="27" t="s">
        <v>11</v>
      </c>
      <c r="C18" s="21">
        <v>15045.9837</v>
      </c>
      <c r="D18" s="21">
        <v>81707.8837</v>
      </c>
      <c r="E18" s="21">
        <v>13883</v>
      </c>
      <c r="F18" s="21">
        <v>80664</v>
      </c>
      <c r="G18" s="22">
        <f t="shared" si="3"/>
        <v>8.377034502629115</v>
      </c>
      <c r="H18" s="22">
        <f t="shared" si="3"/>
        <v>1.2941134830903707</v>
      </c>
      <c r="J18" s="32"/>
      <c r="K18" s="32"/>
      <c r="N18" s="31"/>
      <c r="O18" s="3"/>
    </row>
    <row r="19" spans="1:15" s="5" customFormat="1" ht="36" customHeight="1">
      <c r="A19" s="26" t="s">
        <v>24</v>
      </c>
      <c r="B19" s="27" t="s">
        <v>11</v>
      </c>
      <c r="C19" s="21">
        <v>2308.4826</v>
      </c>
      <c r="D19" s="21">
        <v>11432.4975</v>
      </c>
      <c r="E19" s="21">
        <v>2054</v>
      </c>
      <c r="F19" s="21">
        <v>11051</v>
      </c>
      <c r="G19" s="22">
        <f t="shared" si="3"/>
        <v>12.389610516066199</v>
      </c>
      <c r="H19" s="22">
        <f t="shared" si="3"/>
        <v>3.452153651253269</v>
      </c>
      <c r="J19" s="32"/>
      <c r="K19" s="32"/>
      <c r="N19" s="31"/>
      <c r="O19" s="3"/>
    </row>
    <row r="20" spans="1:15" s="5" customFormat="1" ht="36" customHeight="1">
      <c r="A20" s="26" t="s">
        <v>25</v>
      </c>
      <c r="B20" s="27" t="s">
        <v>26</v>
      </c>
      <c r="C20" s="21">
        <v>568.476525</v>
      </c>
      <c r="D20" s="21">
        <v>2957.34325</v>
      </c>
      <c r="E20" s="25">
        <v>562</v>
      </c>
      <c r="F20" s="25">
        <v>3207</v>
      </c>
      <c r="G20" s="22">
        <f t="shared" si="3"/>
        <v>1.1524065836298973</v>
      </c>
      <c r="H20" s="22">
        <f t="shared" si="3"/>
        <v>-7.784744309323358</v>
      </c>
      <c r="J20" s="33"/>
      <c r="K20" s="33"/>
      <c r="N20" s="31"/>
      <c r="O20" s="3"/>
    </row>
    <row r="21" spans="1:8" ht="82.5" customHeight="1">
      <c r="A21" s="28" t="s">
        <v>27</v>
      </c>
      <c r="B21" s="28"/>
      <c r="C21" s="28"/>
      <c r="D21" s="28"/>
      <c r="E21" s="28"/>
      <c r="F21" s="28"/>
      <c r="G21" s="28"/>
      <c r="H21" s="28"/>
    </row>
    <row r="22" spans="1:8" ht="15.75">
      <c r="A22" s="29"/>
      <c r="B22" s="29"/>
      <c r="C22" s="29"/>
      <c r="D22" s="29"/>
      <c r="E22" s="29"/>
      <c r="F22" s="29"/>
      <c r="G22" s="29"/>
      <c r="H22" s="29"/>
    </row>
    <row r="25" ht="15.75">
      <c r="E25" s="30"/>
    </row>
  </sheetData>
  <sheetProtection/>
  <mergeCells count="8">
    <mergeCell ref="A1:H1"/>
    <mergeCell ref="C2:D2"/>
    <mergeCell ref="E2:F2"/>
    <mergeCell ref="G2:H2"/>
    <mergeCell ref="A21:H21"/>
    <mergeCell ref="A22:H22"/>
    <mergeCell ref="A2:A3"/>
    <mergeCell ref="B2:B3"/>
  </mergeCells>
  <printOptions horizontalCentered="1"/>
  <pageMargins left="0.16" right="0.16" top="0.43000000000000005" bottom="0.35" header="0.23999999999999996" footer="0.16"/>
  <pageSetup fitToHeight="1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6:G8"/>
  <sheetViews>
    <sheetView workbookViewId="0" topLeftCell="A1">
      <selection activeCell="D8" sqref="D8"/>
    </sheetView>
  </sheetViews>
  <sheetFormatPr defaultColWidth="8.875" defaultRowHeight="14.25"/>
  <cols>
    <col min="4" max="4" width="9.50390625" style="0" bestFit="1" customWidth="1"/>
  </cols>
  <sheetData>
    <row r="6" spans="1:7" ht="15.75">
      <c r="A6" s="1" t="s">
        <v>28</v>
      </c>
      <c r="B6">
        <f>B7+B8</f>
        <v>5513</v>
      </c>
      <c r="D6" s="3">
        <f>D7+D8</f>
        <v>5241.540404040404</v>
      </c>
      <c r="E6" s="3">
        <f>E7+E8</f>
        <v>582</v>
      </c>
      <c r="G6" s="3">
        <f>G7+G8</f>
        <v>547.544479590098</v>
      </c>
    </row>
    <row r="7" spans="1:7" ht="15.75">
      <c r="A7" s="1" t="s">
        <v>23</v>
      </c>
      <c r="B7">
        <v>5182</v>
      </c>
      <c r="C7">
        <v>105.6</v>
      </c>
      <c r="D7" s="3">
        <f>B7/C7%</f>
        <v>4907.196969696969</v>
      </c>
      <c r="E7">
        <v>520</v>
      </c>
      <c r="F7">
        <v>104.1</v>
      </c>
      <c r="G7">
        <f>E7/F7%</f>
        <v>499.51969260326615</v>
      </c>
    </row>
    <row r="8" spans="1:7" ht="15.75">
      <c r="A8" s="1" t="s">
        <v>24</v>
      </c>
      <c r="B8">
        <v>331</v>
      </c>
      <c r="C8">
        <v>99</v>
      </c>
      <c r="D8" s="3">
        <f>B8/C8%</f>
        <v>334.34343434343435</v>
      </c>
      <c r="E8">
        <v>62</v>
      </c>
      <c r="F8">
        <v>129.1</v>
      </c>
      <c r="G8">
        <f>E8/F8%</f>
        <v>48.02478698683191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J4" sqref="J4"/>
    </sheetView>
  </sheetViews>
  <sheetFormatPr defaultColWidth="8.875" defaultRowHeight="14.25"/>
  <cols>
    <col min="2" max="5" width="14.00390625" style="0" customWidth="1"/>
    <col min="7" max="7" width="12.125" style="0" bestFit="1" customWidth="1"/>
    <col min="8" max="8" width="16.375" style="0" bestFit="1" customWidth="1"/>
    <col min="9" max="9" width="10.00390625" style="0" bestFit="1" customWidth="1"/>
    <col min="10" max="10" width="12.125" style="0" bestFit="1" customWidth="1"/>
  </cols>
  <sheetData>
    <row r="1" spans="2:5" ht="15.75">
      <c r="B1" s="1" t="s">
        <v>29</v>
      </c>
      <c r="C1" s="1" t="s">
        <v>30</v>
      </c>
      <c r="D1" s="1" t="s">
        <v>31</v>
      </c>
      <c r="E1" s="1" t="s">
        <v>32</v>
      </c>
    </row>
    <row r="2" spans="1:10" ht="15.75">
      <c r="A2" s="1" t="s">
        <v>23</v>
      </c>
      <c r="B2" s="2">
        <v>50175759</v>
      </c>
      <c r="C2" s="2">
        <v>169194723601</v>
      </c>
      <c r="D2" s="2">
        <v>449564</v>
      </c>
      <c r="E2" s="2">
        <v>13177220</v>
      </c>
      <c r="G2" s="2">
        <v>137387843</v>
      </c>
      <c r="H2" s="2">
        <v>527458274586</v>
      </c>
      <c r="I2" s="2">
        <v>2936347</v>
      </c>
      <c r="J2" s="2">
        <v>112084167</v>
      </c>
    </row>
    <row r="3" spans="1:10" ht="15.75">
      <c r="A3" s="1"/>
      <c r="B3" s="2">
        <f>B2/10000</f>
        <v>5017.5759</v>
      </c>
      <c r="C3" s="2">
        <f>C2/10000</f>
        <v>16919472.3601</v>
      </c>
      <c r="D3" s="2">
        <f>D2/10000</f>
        <v>44.9564</v>
      </c>
      <c r="E3" s="2">
        <f>E2/10000</f>
        <v>1317.722</v>
      </c>
      <c r="G3" s="2">
        <f>G2/10000</f>
        <v>13738.7843</v>
      </c>
      <c r="H3" s="2">
        <f>H2/10000</f>
        <v>52745827.4586</v>
      </c>
      <c r="I3" s="2">
        <f>I2/10000</f>
        <v>293.6347</v>
      </c>
      <c r="J3" s="2">
        <f>J2/10000</f>
        <v>11208.4167</v>
      </c>
    </row>
    <row r="4" spans="1:10" ht="15.75">
      <c r="A4" s="1"/>
      <c r="B4" s="2"/>
      <c r="C4" s="2"/>
      <c r="D4" s="2"/>
      <c r="E4" s="2"/>
      <c r="G4" s="2">
        <f>G3+B3</f>
        <v>18756.3602</v>
      </c>
      <c r="H4" s="2">
        <f>H3+C3</f>
        <v>69665299.8187</v>
      </c>
      <c r="I4" s="2">
        <f>I3+D3</f>
        <v>338.5911</v>
      </c>
      <c r="J4" s="2">
        <f>J3+E3</f>
        <v>12526.1387</v>
      </c>
    </row>
    <row r="5" spans="1:10" ht="15.75">
      <c r="A5" s="1" t="s">
        <v>24</v>
      </c>
      <c r="B5">
        <v>3016.2767000000003</v>
      </c>
      <c r="C5">
        <v>421488.9661</v>
      </c>
      <c r="D5">
        <v>2.2843</v>
      </c>
      <c r="E5">
        <v>59.0785</v>
      </c>
      <c r="G5">
        <v>10187.3887</v>
      </c>
      <c r="H5">
        <v>1427419.4246999999</v>
      </c>
      <c r="I5">
        <v>20.367800000000003</v>
      </c>
      <c r="J5">
        <v>746.0032</v>
      </c>
    </row>
    <row r="7" spans="2:10" ht="15.75">
      <c r="B7" s="2">
        <f>B3+B5</f>
        <v>8033.8526</v>
      </c>
      <c r="C7" s="2">
        <f>C3+C5</f>
        <v>17340961.3262</v>
      </c>
      <c r="D7" s="2">
        <f>D3+D5</f>
        <v>47.240700000000004</v>
      </c>
      <c r="E7" s="2">
        <f>E3+E5</f>
        <v>1376.8005</v>
      </c>
      <c r="G7" s="2">
        <f>G5+G4</f>
        <v>28943.7489</v>
      </c>
      <c r="H7" s="2">
        <f>H5+H4</f>
        <v>71092719.24340001</v>
      </c>
      <c r="I7" s="2">
        <f>I5+I4</f>
        <v>358.95889999999997</v>
      </c>
      <c r="J7" s="2">
        <f>J5+J4</f>
        <v>13272.141899999999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gdcd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chenminjian</dc:creator>
  <cp:keywords/>
  <dc:description/>
  <cp:lastModifiedBy>小雪</cp:lastModifiedBy>
  <cp:lastPrinted>2018-01-31T05:33:53Z</cp:lastPrinted>
  <dcterms:created xsi:type="dcterms:W3CDTF">2006-01-20T23:40:39Z</dcterms:created>
  <dcterms:modified xsi:type="dcterms:W3CDTF">2020-07-17T01:47:44Z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