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715" windowWidth="23280" windowHeight="8835"/>
  </bookViews>
  <sheets>
    <sheet name="全部页" sheetId="1" r:id="rId1"/>
  </sheets>
  <definedNames>
    <definedName name="_xlnm.Print_Area" localSheetId="0">全部页!$A$1:$M$21</definedName>
  </definedNames>
  <calcPr calcId="144525"/>
  <oleSize ref="A1:O21"/>
</workbook>
</file>

<file path=xl/sharedStrings.xml><?xml version="1.0" encoding="utf-8"?>
<sst xmlns="http://schemas.openxmlformats.org/spreadsheetml/2006/main" count="54" uniqueCount="40">
  <si>
    <t>附件2</t>
  </si>
  <si>
    <t>清远英德市G106线太平桥危桥改造工程概算审核表</t>
  </si>
  <si>
    <t>项</t>
  </si>
  <si>
    <t>目</t>
  </si>
  <si>
    <t>节</t>
  </si>
  <si>
    <t>工程或费用名称</t>
  </si>
  <si>
    <t>方案设计</t>
  </si>
  <si>
    <t>审查</t>
  </si>
  <si>
    <t>增（＋）减（－）</t>
  </si>
  <si>
    <t>重建及维修加固工程</t>
  </si>
  <si>
    <t>应急抢险拆除工程</t>
  </si>
  <si>
    <t>合计</t>
  </si>
  <si>
    <t>概算    （万元）</t>
  </si>
  <si>
    <t>概算  （万元）</t>
  </si>
  <si>
    <t>概算 （万元）</t>
  </si>
  <si>
    <t>概算   （万元）</t>
  </si>
  <si>
    <t>第一部分 建筑安装工程费</t>
  </si>
  <si>
    <t>一</t>
  </si>
  <si>
    <t>临时工程</t>
  </si>
  <si>
    <t>二</t>
  </si>
  <si>
    <t>路基工程</t>
  </si>
  <si>
    <t>三</t>
  </si>
  <si>
    <t>路面工程</t>
  </si>
  <si>
    <t>四</t>
  </si>
  <si>
    <t>桥梁涵洞工程</t>
  </si>
  <si>
    <t>七</t>
  </si>
  <si>
    <t>交通工程及沿线设施</t>
  </si>
  <si>
    <t>十</t>
  </si>
  <si>
    <t>专项费用</t>
  </si>
  <si>
    <t>第二部分 土地使用及拆迁补偿费</t>
  </si>
  <si>
    <t>第三部分 工程建设其他费用</t>
  </si>
  <si>
    <t>建设项目管理费</t>
  </si>
  <si>
    <t>建设项目前期工作费</t>
  </si>
  <si>
    <t>六</t>
  </si>
  <si>
    <t>生产准备费</t>
  </si>
  <si>
    <t>工程保通管理费</t>
  </si>
  <si>
    <t>八</t>
  </si>
  <si>
    <t>工程保险费</t>
  </si>
  <si>
    <t>第四部分 预备费</t>
  </si>
  <si>
    <t>概算总金额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</si>
</sst>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4"/>
      <color rgb="FF000000"/>
      <name val="黑体"/>
      <charset val="134"/>
    </font>
    <font>
      <sz val="16"/>
      <color theme="1"/>
      <name val="方正小标宋简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0" fillId="0" borderId="0" xfId="0" applyFill="1">
      <alignment vertical="center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176" fontId="5" fillId="2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176" fontId="5" fillId="2" borderId="13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center" vertical="center" shrinkToFi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shrinkToFit="1"/>
    </xf>
    <xf numFmtId="176" fontId="5" fillId="2" borderId="16" xfId="0" applyNumberFormat="1" applyFont="1" applyFill="1" applyBorder="1" applyAlignment="1">
      <alignment horizontal="center" vertical="center" shrinkToFit="1"/>
    </xf>
    <xf numFmtId="176" fontId="1" fillId="2" borderId="0" xfId="0" applyNumberFormat="1" applyFont="1" applyFill="1" applyAlignment="1">
      <alignment vertical="top"/>
    </xf>
    <xf numFmtId="176" fontId="5" fillId="2" borderId="14" xfId="0" applyNumberFormat="1" applyFont="1" applyFill="1" applyBorder="1" applyAlignment="1">
      <alignment horizontal="center" vertical="center" shrinkToFit="1"/>
    </xf>
    <xf numFmtId="176" fontId="5" fillId="2" borderId="17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="130" zoomScaleNormal="130" workbookViewId="0"/>
  </sheetViews>
  <sheetFormatPr defaultColWidth="10" defaultRowHeight="12.75" customHeight="1" x14ac:dyDescent="0.15"/>
  <cols>
    <col min="1" max="1" width="4.625" style="4" customWidth="1"/>
    <col min="2" max="2" width="4.75" style="4" customWidth="1"/>
    <col min="3" max="3" width="4.625" style="4" customWidth="1"/>
    <col min="4" max="4" width="32.875" style="4" customWidth="1"/>
    <col min="5" max="5" width="12.125" style="4" customWidth="1"/>
    <col min="6" max="6" width="9.625" style="4" customWidth="1"/>
    <col min="7" max="7" width="9.5" style="4" customWidth="1"/>
    <col min="8" max="8" width="10.875" style="5" customWidth="1"/>
    <col min="9" max="10" width="9.5" style="4" customWidth="1"/>
    <col min="11" max="11" width="12" style="4" customWidth="1"/>
    <col min="12" max="13" width="9.5" style="4" customWidth="1"/>
    <col min="14" max="16384" width="10" style="4"/>
  </cols>
  <sheetData>
    <row r="1" spans="1:15" s="1" customFormat="1" ht="20.100000000000001" customHeight="1" x14ac:dyDescent="0.15">
      <c r="A1" s="6" t="s">
        <v>0</v>
      </c>
      <c r="H1" s="7"/>
    </row>
    <row r="2" spans="1:15" s="1" customFormat="1" ht="30" customHeight="1" x14ac:dyDescent="0.15">
      <c r="A2" s="28" t="s">
        <v>1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8"/>
      <c r="M2" s="28"/>
    </row>
    <row r="3" spans="1:15" s="1" customFormat="1" ht="24" customHeight="1" x14ac:dyDescent="0.15">
      <c r="A3" s="36" t="s">
        <v>2</v>
      </c>
      <c r="B3" s="39" t="s">
        <v>3</v>
      </c>
      <c r="C3" s="30" t="s">
        <v>4</v>
      </c>
      <c r="D3" s="36" t="s">
        <v>5</v>
      </c>
      <c r="E3" s="30" t="s">
        <v>6</v>
      </c>
      <c r="F3" s="31"/>
      <c r="G3" s="32"/>
      <c r="H3" s="33" t="s">
        <v>7</v>
      </c>
      <c r="I3" s="31"/>
      <c r="J3" s="32"/>
      <c r="K3" s="34" t="s">
        <v>8</v>
      </c>
      <c r="L3" s="34"/>
      <c r="M3" s="35"/>
    </row>
    <row r="4" spans="1:15" s="1" customFormat="1" ht="58.5" customHeight="1" x14ac:dyDescent="0.15">
      <c r="A4" s="37"/>
      <c r="B4" s="40"/>
      <c r="C4" s="42"/>
      <c r="D4" s="37"/>
      <c r="E4" s="8" t="s">
        <v>9</v>
      </c>
      <c r="F4" s="8" t="s">
        <v>10</v>
      </c>
      <c r="G4" s="8" t="s">
        <v>11</v>
      </c>
      <c r="H4" s="9" t="s">
        <v>9</v>
      </c>
      <c r="I4" s="8" t="s">
        <v>10</v>
      </c>
      <c r="J4" s="8" t="s">
        <v>11</v>
      </c>
      <c r="K4" s="10" t="s">
        <v>9</v>
      </c>
      <c r="L4" s="8" t="s">
        <v>10</v>
      </c>
      <c r="M4" s="22" t="s">
        <v>11</v>
      </c>
    </row>
    <row r="5" spans="1:15" s="2" customFormat="1" ht="35.1" customHeight="1" x14ac:dyDescent="0.15">
      <c r="A5" s="38"/>
      <c r="B5" s="41"/>
      <c r="C5" s="43"/>
      <c r="D5" s="38"/>
      <c r="E5" s="10" t="s">
        <v>12</v>
      </c>
      <c r="F5" s="10" t="s">
        <v>13</v>
      </c>
      <c r="G5" s="10" t="s">
        <v>14</v>
      </c>
      <c r="H5" s="11" t="s">
        <v>15</v>
      </c>
      <c r="I5" s="10" t="s">
        <v>13</v>
      </c>
      <c r="J5" s="10" t="s">
        <v>14</v>
      </c>
      <c r="K5" s="10" t="s">
        <v>12</v>
      </c>
      <c r="L5" s="10" t="s">
        <v>13</v>
      </c>
      <c r="M5" s="22" t="s">
        <v>14</v>
      </c>
    </row>
    <row r="6" spans="1:15" s="3" customFormat="1" ht="35.1" customHeight="1" x14ac:dyDescent="0.15">
      <c r="A6" s="12"/>
      <c r="B6" s="13"/>
      <c r="C6" s="14"/>
      <c r="D6" s="12" t="s">
        <v>16</v>
      </c>
      <c r="E6" s="15">
        <v>705.75</v>
      </c>
      <c r="F6" s="15">
        <v>469.09</v>
      </c>
      <c r="G6" s="15">
        <f>E6+F6</f>
        <v>1174.8399999999999</v>
      </c>
      <c r="H6" s="16">
        <f>H7+H8+H9+H10+H11+H12</f>
        <v>686.9</v>
      </c>
      <c r="I6" s="15">
        <f>I7+I8+I9+I12</f>
        <v>326.33000000000004</v>
      </c>
      <c r="J6" s="15">
        <f>H6+I6</f>
        <v>1013.23</v>
      </c>
      <c r="K6" s="23">
        <f>H6-E6</f>
        <v>-18.850000000000023</v>
      </c>
      <c r="L6" s="23">
        <f>I6-F6</f>
        <v>-142.75999999999993</v>
      </c>
      <c r="M6" s="24">
        <f>J6-G6</f>
        <v>-161.6099999999999</v>
      </c>
    </row>
    <row r="7" spans="1:15" s="3" customFormat="1" ht="35.1" customHeight="1" x14ac:dyDescent="0.15">
      <c r="A7" s="12" t="s">
        <v>17</v>
      </c>
      <c r="B7" s="13"/>
      <c r="C7" s="14"/>
      <c r="D7" s="12" t="s">
        <v>18</v>
      </c>
      <c r="E7" s="15">
        <v>13.77</v>
      </c>
      <c r="F7" s="15">
        <v>211.16</v>
      </c>
      <c r="G7" s="15">
        <f t="shared" ref="G7:G21" si="0">E7+F7</f>
        <v>224.93</v>
      </c>
      <c r="H7" s="16">
        <v>13.77</v>
      </c>
      <c r="I7" s="15">
        <v>186.4</v>
      </c>
      <c r="J7" s="15">
        <f t="shared" ref="J7:J21" si="1">H7+I7</f>
        <v>200.17000000000002</v>
      </c>
      <c r="K7" s="23">
        <f t="shared" ref="K7:K21" si="2">H7-E7</f>
        <v>0</v>
      </c>
      <c r="L7" s="23">
        <f t="shared" ref="L7:L21" si="3">I7-F7</f>
        <v>-24.759999999999991</v>
      </c>
      <c r="M7" s="24">
        <f t="shared" ref="M7:M21" si="4">J7-G7</f>
        <v>-24.759999999999991</v>
      </c>
    </row>
    <row r="8" spans="1:15" s="3" customFormat="1" ht="35.1" customHeight="1" x14ac:dyDescent="0.15">
      <c r="A8" s="12" t="s">
        <v>19</v>
      </c>
      <c r="B8" s="13"/>
      <c r="C8" s="14"/>
      <c r="D8" s="12" t="s">
        <v>20</v>
      </c>
      <c r="E8" s="15">
        <v>3.35</v>
      </c>
      <c r="F8" s="15">
        <v>223.02</v>
      </c>
      <c r="G8" s="15">
        <f t="shared" si="0"/>
        <v>226.37</v>
      </c>
      <c r="H8" s="16">
        <v>3.35</v>
      </c>
      <c r="I8" s="15">
        <v>115.83</v>
      </c>
      <c r="J8" s="15">
        <f t="shared" si="1"/>
        <v>119.17999999999999</v>
      </c>
      <c r="K8" s="23">
        <f t="shared" si="2"/>
        <v>0</v>
      </c>
      <c r="L8" s="23">
        <f t="shared" si="3"/>
        <v>-107.19000000000001</v>
      </c>
      <c r="M8" s="24">
        <f t="shared" si="4"/>
        <v>-107.19000000000001</v>
      </c>
    </row>
    <row r="9" spans="1:15" s="3" customFormat="1" ht="35.1" customHeight="1" x14ac:dyDescent="0.15">
      <c r="A9" s="12" t="s">
        <v>21</v>
      </c>
      <c r="B9" s="13"/>
      <c r="C9" s="14"/>
      <c r="D9" s="12" t="s">
        <v>22</v>
      </c>
      <c r="E9" s="15">
        <v>25.02</v>
      </c>
      <c r="F9" s="15">
        <v>5.79</v>
      </c>
      <c r="G9" s="15">
        <f t="shared" si="0"/>
        <v>30.81</v>
      </c>
      <c r="H9" s="16">
        <v>25.04</v>
      </c>
      <c r="I9" s="15">
        <v>4.63</v>
      </c>
      <c r="J9" s="15">
        <f t="shared" si="1"/>
        <v>29.669999999999998</v>
      </c>
      <c r="K9" s="23">
        <f t="shared" si="2"/>
        <v>1.9999999999999574E-2</v>
      </c>
      <c r="L9" s="23">
        <f t="shared" si="3"/>
        <v>-1.1600000000000001</v>
      </c>
      <c r="M9" s="24">
        <f t="shared" si="4"/>
        <v>-1.1400000000000006</v>
      </c>
    </row>
    <row r="10" spans="1:15" s="3" customFormat="1" ht="35.1" customHeight="1" x14ac:dyDescent="0.15">
      <c r="A10" s="12" t="s">
        <v>23</v>
      </c>
      <c r="B10" s="13"/>
      <c r="C10" s="14"/>
      <c r="D10" s="12" t="s">
        <v>24</v>
      </c>
      <c r="E10" s="15">
        <v>604.78</v>
      </c>
      <c r="F10" s="15"/>
      <c r="G10" s="15">
        <f t="shared" si="0"/>
        <v>604.78</v>
      </c>
      <c r="H10" s="16">
        <v>586.61</v>
      </c>
      <c r="I10" s="15"/>
      <c r="J10" s="15">
        <f t="shared" si="1"/>
        <v>586.61</v>
      </c>
      <c r="K10" s="23">
        <f t="shared" si="2"/>
        <v>-18.169999999999959</v>
      </c>
      <c r="L10" s="23"/>
      <c r="M10" s="24">
        <f t="shared" si="4"/>
        <v>-18.169999999999959</v>
      </c>
    </row>
    <row r="11" spans="1:15" s="3" customFormat="1" ht="35.1" customHeight="1" x14ac:dyDescent="0.15">
      <c r="A11" s="12" t="s">
        <v>25</v>
      </c>
      <c r="B11" s="13"/>
      <c r="C11" s="14"/>
      <c r="D11" s="12" t="s">
        <v>26</v>
      </c>
      <c r="E11" s="15">
        <v>20.329999999999998</v>
      </c>
      <c r="F11" s="15"/>
      <c r="G11" s="15">
        <f t="shared" si="0"/>
        <v>20.329999999999998</v>
      </c>
      <c r="H11" s="16">
        <v>20.47</v>
      </c>
      <c r="I11" s="15"/>
      <c r="J11" s="15">
        <f t="shared" si="1"/>
        <v>20.47</v>
      </c>
      <c r="K11" s="23">
        <f t="shared" si="2"/>
        <v>0.14000000000000057</v>
      </c>
      <c r="L11" s="23"/>
      <c r="M11" s="24">
        <f t="shared" si="4"/>
        <v>0.14000000000000057</v>
      </c>
    </row>
    <row r="12" spans="1:15" s="3" customFormat="1" ht="35.1" customHeight="1" x14ac:dyDescent="0.15">
      <c r="A12" s="12" t="s">
        <v>27</v>
      </c>
      <c r="B12" s="13"/>
      <c r="C12" s="14"/>
      <c r="D12" s="12" t="s">
        <v>28</v>
      </c>
      <c r="E12" s="15">
        <v>38.49</v>
      </c>
      <c r="F12" s="15">
        <v>29.13</v>
      </c>
      <c r="G12" s="15">
        <f t="shared" si="0"/>
        <v>67.62</v>
      </c>
      <c r="H12" s="16">
        <v>37.659999999999997</v>
      </c>
      <c r="I12" s="15">
        <v>19.47</v>
      </c>
      <c r="J12" s="15">
        <f t="shared" si="1"/>
        <v>57.129999999999995</v>
      </c>
      <c r="K12" s="23">
        <f t="shared" si="2"/>
        <v>-0.8300000000000054</v>
      </c>
      <c r="L12" s="23">
        <f t="shared" si="3"/>
        <v>-9.66</v>
      </c>
      <c r="M12" s="24">
        <f t="shared" si="4"/>
        <v>-10.490000000000009</v>
      </c>
      <c r="O12" s="25"/>
    </row>
    <row r="13" spans="1:15" s="3" customFormat="1" ht="35.1" customHeight="1" x14ac:dyDescent="0.15">
      <c r="A13" s="12"/>
      <c r="B13" s="13"/>
      <c r="C13" s="14"/>
      <c r="D13" s="12" t="s">
        <v>29</v>
      </c>
      <c r="E13" s="15">
        <v>4</v>
      </c>
      <c r="F13" s="15">
        <v>13.08</v>
      </c>
      <c r="G13" s="15">
        <f t="shared" si="0"/>
        <v>17.079999999999998</v>
      </c>
      <c r="H13" s="16">
        <v>4</v>
      </c>
      <c r="I13" s="15">
        <v>13.08</v>
      </c>
      <c r="J13" s="15">
        <f t="shared" si="1"/>
        <v>17.079999999999998</v>
      </c>
      <c r="K13" s="23"/>
      <c r="L13" s="23"/>
      <c r="M13" s="24"/>
    </row>
    <row r="14" spans="1:15" s="3" customFormat="1" ht="35.1" customHeight="1" x14ac:dyDescent="0.15">
      <c r="A14" s="12"/>
      <c r="B14" s="13"/>
      <c r="C14" s="14"/>
      <c r="D14" s="12" t="s">
        <v>30</v>
      </c>
      <c r="E14" s="15">
        <v>125</v>
      </c>
      <c r="F14" s="15"/>
      <c r="G14" s="15">
        <f t="shared" si="0"/>
        <v>125</v>
      </c>
      <c r="H14" s="16">
        <f>H15+H16+H17+H18+H19</f>
        <v>76.734999999999999</v>
      </c>
      <c r="I14" s="15"/>
      <c r="J14" s="15">
        <f t="shared" si="1"/>
        <v>76.734999999999999</v>
      </c>
      <c r="K14" s="23">
        <f t="shared" si="2"/>
        <v>-48.265000000000001</v>
      </c>
      <c r="L14" s="23"/>
      <c r="M14" s="24">
        <f t="shared" si="4"/>
        <v>-48.265000000000001</v>
      </c>
    </row>
    <row r="15" spans="1:15" s="3" customFormat="1" ht="35.1" customHeight="1" x14ac:dyDescent="0.15">
      <c r="A15" s="12" t="s">
        <v>17</v>
      </c>
      <c r="B15" s="13"/>
      <c r="C15" s="14"/>
      <c r="D15" s="12" t="s">
        <v>31</v>
      </c>
      <c r="E15" s="15">
        <v>51.7</v>
      </c>
      <c r="F15" s="15"/>
      <c r="G15" s="15">
        <f t="shared" si="0"/>
        <v>51.7</v>
      </c>
      <c r="H15" s="16">
        <v>32.950000000000003</v>
      </c>
      <c r="I15" s="15"/>
      <c r="J15" s="15">
        <f t="shared" si="1"/>
        <v>32.950000000000003</v>
      </c>
      <c r="K15" s="23">
        <f t="shared" si="2"/>
        <v>-18.75</v>
      </c>
      <c r="L15" s="23"/>
      <c r="M15" s="24">
        <f t="shared" si="4"/>
        <v>-18.75</v>
      </c>
    </row>
    <row r="16" spans="1:15" s="3" customFormat="1" ht="35.1" customHeight="1" x14ac:dyDescent="0.15">
      <c r="A16" s="12" t="s">
        <v>21</v>
      </c>
      <c r="B16" s="13"/>
      <c r="C16" s="14"/>
      <c r="D16" s="12" t="s">
        <v>32</v>
      </c>
      <c r="E16" s="15">
        <v>63.8</v>
      </c>
      <c r="F16" s="15"/>
      <c r="G16" s="15">
        <f t="shared" si="0"/>
        <v>63.8</v>
      </c>
      <c r="H16" s="16">
        <f>H6*0.05</f>
        <v>34.344999999999999</v>
      </c>
      <c r="I16" s="15"/>
      <c r="J16" s="15">
        <f t="shared" si="1"/>
        <v>34.344999999999999</v>
      </c>
      <c r="K16" s="23">
        <f t="shared" si="2"/>
        <v>-29.454999999999998</v>
      </c>
      <c r="L16" s="23"/>
      <c r="M16" s="24">
        <f t="shared" si="4"/>
        <v>-29.454999999999998</v>
      </c>
    </row>
    <row r="17" spans="1:13" s="3" customFormat="1" ht="35.1" customHeight="1" x14ac:dyDescent="0.15">
      <c r="A17" s="12" t="s">
        <v>33</v>
      </c>
      <c r="B17" s="13"/>
      <c r="C17" s="14"/>
      <c r="D17" s="12" t="s">
        <v>34</v>
      </c>
      <c r="E17" s="15">
        <v>1.39</v>
      </c>
      <c r="F17" s="15"/>
      <c r="G17" s="15">
        <f t="shared" si="0"/>
        <v>1.39</v>
      </c>
      <c r="H17" s="16">
        <v>1.39</v>
      </c>
      <c r="I17" s="15"/>
      <c r="J17" s="15">
        <f t="shared" si="1"/>
        <v>1.39</v>
      </c>
      <c r="K17" s="23"/>
      <c r="L17" s="23"/>
      <c r="M17" s="24"/>
    </row>
    <row r="18" spans="1:13" s="3" customFormat="1" ht="35.1" customHeight="1" x14ac:dyDescent="0.15">
      <c r="A18" s="12" t="s">
        <v>25</v>
      </c>
      <c r="B18" s="13"/>
      <c r="C18" s="14"/>
      <c r="D18" s="12" t="s">
        <v>35</v>
      </c>
      <c r="E18" s="15">
        <v>5.3</v>
      </c>
      <c r="F18" s="15"/>
      <c r="G18" s="15">
        <f t="shared" si="0"/>
        <v>5.3</v>
      </c>
      <c r="H18" s="16">
        <v>5.3</v>
      </c>
      <c r="I18" s="15"/>
      <c r="J18" s="15">
        <f t="shared" si="1"/>
        <v>5.3</v>
      </c>
      <c r="K18" s="23"/>
      <c r="L18" s="23"/>
      <c r="M18" s="24"/>
    </row>
    <row r="19" spans="1:13" s="3" customFormat="1" ht="35.1" customHeight="1" x14ac:dyDescent="0.15">
      <c r="A19" s="12" t="s">
        <v>36</v>
      </c>
      <c r="B19" s="13"/>
      <c r="C19" s="14"/>
      <c r="D19" s="12" t="s">
        <v>37</v>
      </c>
      <c r="E19" s="15">
        <v>2.82</v>
      </c>
      <c r="F19" s="15"/>
      <c r="G19" s="15">
        <f t="shared" si="0"/>
        <v>2.82</v>
      </c>
      <c r="H19" s="16">
        <v>2.75</v>
      </c>
      <c r="I19" s="15"/>
      <c r="J19" s="15">
        <f t="shared" si="1"/>
        <v>2.75</v>
      </c>
      <c r="K19" s="23">
        <f t="shared" si="2"/>
        <v>-6.999999999999984E-2</v>
      </c>
      <c r="L19" s="23"/>
      <c r="M19" s="24">
        <f t="shared" si="4"/>
        <v>-6.999999999999984E-2</v>
      </c>
    </row>
    <row r="20" spans="1:13" s="3" customFormat="1" ht="35.1" customHeight="1" x14ac:dyDescent="0.15">
      <c r="A20" s="12"/>
      <c r="B20" s="13"/>
      <c r="C20" s="14"/>
      <c r="D20" s="12" t="s">
        <v>38</v>
      </c>
      <c r="E20" s="15">
        <v>75.13</v>
      </c>
      <c r="F20" s="15"/>
      <c r="G20" s="15">
        <f t="shared" si="0"/>
        <v>75.13</v>
      </c>
      <c r="H20" s="16">
        <v>38.380000000000003</v>
      </c>
      <c r="I20" s="15"/>
      <c r="J20" s="15">
        <f t="shared" si="1"/>
        <v>38.380000000000003</v>
      </c>
      <c r="K20" s="23">
        <f t="shared" si="2"/>
        <v>-36.749999999999993</v>
      </c>
      <c r="L20" s="23"/>
      <c r="M20" s="24">
        <f t="shared" si="4"/>
        <v>-36.749999999999993</v>
      </c>
    </row>
    <row r="21" spans="1:13" s="3" customFormat="1" ht="35.1" customHeight="1" x14ac:dyDescent="0.15">
      <c r="A21" s="17"/>
      <c r="B21" s="18"/>
      <c r="C21" s="19"/>
      <c r="D21" s="17" t="s">
        <v>39</v>
      </c>
      <c r="E21" s="20">
        <f>E6+E13+E14+E20</f>
        <v>909.88</v>
      </c>
      <c r="F21" s="20">
        <f>F6+F13+F14+F20</f>
        <v>482.16999999999996</v>
      </c>
      <c r="G21" s="20">
        <f t="shared" si="0"/>
        <v>1392.05</v>
      </c>
      <c r="H21" s="21">
        <f>H6+H13+H14+H20</f>
        <v>806.01499999999999</v>
      </c>
      <c r="I21" s="20">
        <f>I6+I13+I14+I20</f>
        <v>339.41</v>
      </c>
      <c r="J21" s="20">
        <f t="shared" si="1"/>
        <v>1145.425</v>
      </c>
      <c r="K21" s="26">
        <f t="shared" si="2"/>
        <v>-103.86500000000001</v>
      </c>
      <c r="L21" s="26">
        <f t="shared" si="3"/>
        <v>-142.75999999999993</v>
      </c>
      <c r="M21" s="27">
        <f t="shared" si="4"/>
        <v>-246.625</v>
      </c>
    </row>
  </sheetData>
  <mergeCells count="8">
    <mergeCell ref="A2:M2"/>
    <mergeCell ref="E3:G3"/>
    <mergeCell ref="H3:J3"/>
    <mergeCell ref="K3:M3"/>
    <mergeCell ref="A3:A5"/>
    <mergeCell ref="B3:B5"/>
    <mergeCell ref="C3:C5"/>
    <mergeCell ref="D3:D5"/>
  </mergeCells>
  <phoneticPr fontId="6" type="noConversion"/>
  <printOptions horizontalCentered="1"/>
  <pageMargins left="0.47244094488188981" right="0.19685039370078741" top="0.59055118110236227" bottom="0.59055118110236227" header="0.19685039370078741" footer="0.19685039370078741"/>
  <pageSetup paperSize="9" scale="64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2021-10-28T06:24:26Z</cp:lastPrinted>
  <dcterms:created xsi:type="dcterms:W3CDTF">2021-05-14T04:04:00Z</dcterms:created>
  <dcterms:modified xsi:type="dcterms:W3CDTF">2021-10-28T06:24:38Z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487D4916D32E41A8AC018FD5E6C98F17</vt:lpwstr>
  </property>
</Properties>
</file>