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7257" activeTab="1"/>
  </bookViews>
  <sheets>
    <sheet name="打印版" sheetId="1" state="hidden" r:id="rId1"/>
    <sheet name="Sheet1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<sst xmlns="http://schemas.openxmlformats.org/spreadsheetml/2006/main" count="52" uniqueCount="31">
  <si>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</si>
  <si>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</si>
  <si>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</si>
  <si>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</si>
  <si>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</si>
  <si>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</si>
  <si>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</si>
  <si>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</si>
  <si>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</si>
  <si>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</si>
  <si>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</si>
  <si>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</si>
  <si>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</si>
  <si>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</si>
  <si>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</si>
  <si>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</si>
  <si>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</si>
  <si>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2021年1-11月广东省公路水路固定资产投资完成情况</t>
  </si>
  <si>
    <t>1-11月累计完成投资（万元）</t>
  </si>
  <si>
    <t>当月完成投资（万元）</t>
  </si>
  <si>
    <t>去年当月完成投资（万元）</t>
  </si>
  <si>
    <t>本年当月完成为去年同期的%</t>
  </si>
  <si>
    <t>高速公路</t>
  </si>
  <si>
    <t>普通国省道</t>
  </si>
  <si>
    <t>农村公路</t>
  </si>
  <si>
    <t>备注
1、“崖门出海航道二期工程”项目1-11月累计完成2.9836亿元，本表中按照出海航道归类，其完成投资额体现在“二、港口项目”中。
2、“智慧航道一期”项目1-11月累计完成3446万元，本表中按照信息化归类，其完成投资额体现在“四、公路客货站场及其他”中。
3、“崖门出海航道二期工程”和“智慧航道一期”两个项目在厅年度目标任务中按“内河航道”归类，如按此归类，“三、航道项目”完成年计划比例为73.4%、“二、港口项目”完成年计划比例为116.5%、“四、公路客货站场及其他”完成年计划比例为111.4%。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</si>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</sst>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.00_ "/>
    <numFmt numFmtId="180" formatCode="0.00_ "/>
    <numFmt numFmtId="181" formatCode="0.0%"/>
    <numFmt numFmtId="182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63" applyNumberForma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 applyProtection="1">
      <alignment horizontal="center" vertical="center"/>
      <protection locked="0"/>
    </xf>
    <xf numFmtId="176" fontId="3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6" fontId="46" fillId="34" borderId="11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81" fontId="44" fillId="0" borderId="0" xfId="25" applyNumberFormat="1" applyFont="1" applyFill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0" xfId="25" applyNumberFormat="1" applyAlignment="1">
      <alignment vertical="center"/>
    </xf>
    <xf numFmtId="181" fontId="0" fillId="0" borderId="0" xfId="25" applyNumberFormat="1" applyFont="1" applyAlignment="1">
      <alignment vertical="center"/>
    </xf>
    <xf numFmtId="10" fontId="0" fillId="0" borderId="0" xfId="25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25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42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43" t="str">
        <f>Sheet1!A1</f>
        <v>2021年1-11月广东省公路水路固定资产投资完成情况</v>
      </c>
      <c r="B1" s="43"/>
      <c r="C1" s="43"/>
      <c r="D1" s="43"/>
      <c r="E1" s="43"/>
      <c r="F1" s="43"/>
      <c r="G1" s="43"/>
      <c r="H1" s="43"/>
    </row>
    <row r="2" spans="1:8" ht="30" customHeight="1">
      <c r="A2" s="44" t="s">
        <v>0</v>
      </c>
      <c r="B2" s="45" t="s">
        <v>1</v>
      </c>
      <c r="C2" s="45"/>
      <c r="D2" s="45"/>
      <c r="E2" s="45"/>
      <c r="F2" s="45"/>
      <c r="G2" s="45"/>
      <c r="H2" s="46"/>
    </row>
    <row r="3" spans="1:9" ht="41.25" customHeight="1">
      <c r="A3" s="44"/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8" t="s">
        <v>8</v>
      </c>
      <c r="I3" s="53"/>
    </row>
    <row r="4" spans="1:19" ht="49.5" customHeight="1">
      <c r="A4" s="44" t="s">
        <v>9</v>
      </c>
      <c r="B4" s="49">
        <f>Sheet1!B5</f>
        <v>15500000</v>
      </c>
      <c r="C4" s="49">
        <f>Sheet1!C5</f>
        <v>17176088</v>
      </c>
      <c r="D4" s="49">
        <f>Sheet1!E5</f>
        <v>18500000</v>
      </c>
      <c r="E4" s="49">
        <f>Sheet1!F5</f>
        <v>18903962.8</v>
      </c>
      <c r="F4" s="50">
        <f>Sheet1!H5</f>
        <v>90.85972175103942</v>
      </c>
      <c r="G4" s="50">
        <f>Sheet1!J5</f>
        <v>110.81347096774195</v>
      </c>
      <c r="H4" s="51" t="e">
        <f>Sheet1!#REF!</f>
        <v>#REF!</v>
      </c>
      <c r="I4" s="54">
        <f>100-F4</f>
        <v>9.140278248960584</v>
      </c>
      <c r="J4" s="54"/>
      <c r="K4" s="55"/>
      <c r="L4" s="56"/>
      <c r="M4" s="57"/>
      <c r="N4" s="56"/>
      <c r="Q4" s="54"/>
      <c r="S4" s="59"/>
    </row>
    <row r="5" spans="1:19" ht="49.5" customHeight="1">
      <c r="A5" s="52" t="s">
        <v>10</v>
      </c>
      <c r="B5" s="49">
        <f>Sheet1!B6</f>
        <v>13650000</v>
      </c>
      <c r="C5" s="49">
        <f>Sheet1!C6</f>
        <v>15095315.700000001</v>
      </c>
      <c r="D5" s="49">
        <f>Sheet1!E6</f>
        <v>17050000</v>
      </c>
      <c r="E5" s="49">
        <f>Sheet1!F6</f>
        <v>16972721.7</v>
      </c>
      <c r="F5" s="50">
        <f>Sheet1!H6</f>
        <v>88.93868624499983</v>
      </c>
      <c r="G5" s="50">
        <f>Sheet1!J6</f>
        <v>110.58839340659341</v>
      </c>
      <c r="H5" s="51" t="e">
        <f>Sheet1!#REF!</f>
        <v>#REF!</v>
      </c>
      <c r="I5" s="54">
        <f aca="true" t="shared" si="0" ref="I5:I11">100-F5</f>
        <v>11.061313755000171</v>
      </c>
      <c r="J5" s="54"/>
      <c r="K5" s="55"/>
      <c r="M5" s="58"/>
      <c r="Q5" s="54"/>
      <c r="S5" s="59"/>
    </row>
    <row r="6" spans="1:19" ht="49.5" customHeight="1">
      <c r="A6" s="52" t="s">
        <v>11</v>
      </c>
      <c r="B6" s="49">
        <f>Sheet1!B7</f>
        <v>9300000</v>
      </c>
      <c r="C6" s="49">
        <f>Sheet1!C7</f>
        <v>10078949.8</v>
      </c>
      <c r="D6" s="49">
        <f>Sheet1!E7</f>
        <v>12000000</v>
      </c>
      <c r="E6" s="49">
        <f>Sheet1!F7</f>
        <v>11863260.3</v>
      </c>
      <c r="F6" s="50">
        <f>Sheet1!H7</f>
        <v>84.95935809484008</v>
      </c>
      <c r="G6" s="50">
        <f>Sheet1!J7</f>
        <v>108.37580430107528</v>
      </c>
      <c r="H6" s="51" t="e">
        <f>Sheet1!#REF!</f>
        <v>#REF!</v>
      </c>
      <c r="I6" s="54">
        <f t="shared" si="0"/>
        <v>15.040641905159916</v>
      </c>
      <c r="J6" s="54"/>
      <c r="K6" s="55"/>
      <c r="Q6" s="60"/>
      <c r="S6" s="59"/>
    </row>
    <row r="7" spans="1:19" ht="49.5" customHeight="1">
      <c r="A7" s="52" t="s">
        <v>12</v>
      </c>
      <c r="B7" s="49">
        <f>Sheet1!B8</f>
        <v>3350000</v>
      </c>
      <c r="C7" s="49">
        <f>Sheet1!C8</f>
        <v>3737927.3</v>
      </c>
      <c r="D7" s="49">
        <f>Sheet1!E8</f>
        <v>3050000</v>
      </c>
      <c r="E7" s="49">
        <f>Sheet1!F8</f>
        <v>3385963.5</v>
      </c>
      <c r="F7" s="50">
        <f>Sheet1!H8</f>
        <v>110.39479013875962</v>
      </c>
      <c r="G7" s="50">
        <f>Sheet1!J8</f>
        <v>111.57991940298506</v>
      </c>
      <c r="H7" s="51" t="e">
        <f>Sheet1!#REF!</f>
        <v>#REF!</v>
      </c>
      <c r="I7" s="54">
        <f t="shared" si="0"/>
        <v>-10.394790138759618</v>
      </c>
      <c r="J7" s="54"/>
      <c r="K7" s="55"/>
      <c r="Q7" s="60"/>
      <c r="S7" s="59"/>
    </row>
    <row r="8" spans="1:19" ht="49.5" customHeight="1">
      <c r="A8" s="52" t="s">
        <v>13</v>
      </c>
      <c r="B8" s="49">
        <f>Sheet1!B9</f>
        <v>1000000</v>
      </c>
      <c r="C8" s="49">
        <f>Sheet1!C9</f>
        <v>1278438.6</v>
      </c>
      <c r="D8" s="49">
        <f>Sheet1!E9</f>
        <v>2000000</v>
      </c>
      <c r="E8" s="49">
        <f>Sheet1!F9</f>
        <v>1723497.9</v>
      </c>
      <c r="F8" s="50">
        <f>Sheet1!H9</f>
        <v>74.17697462816753</v>
      </c>
      <c r="G8" s="50">
        <f>Sheet1!J9</f>
        <v>127.84386</v>
      </c>
      <c r="H8" s="51" t="e">
        <f>Sheet1!#REF!</f>
        <v>#REF!</v>
      </c>
      <c r="I8" s="54">
        <f t="shared" si="0"/>
        <v>25.823025371832472</v>
      </c>
      <c r="J8" s="54"/>
      <c r="K8" s="55"/>
      <c r="Q8" s="60"/>
      <c r="S8" s="59"/>
    </row>
    <row r="9" spans="1:19" ht="49.5" customHeight="1">
      <c r="A9" s="52" t="s">
        <v>14</v>
      </c>
      <c r="B9" s="49">
        <f>Sheet1!B10</f>
        <v>1060000</v>
      </c>
      <c r="C9" s="49">
        <f>Sheet1!C10</f>
        <v>1264422.6</v>
      </c>
      <c r="D9" s="49">
        <f>Sheet1!E10</f>
        <v>920000</v>
      </c>
      <c r="E9" s="49">
        <f>Sheet1!F10</f>
        <v>1087594</v>
      </c>
      <c r="F9" s="50">
        <f>Sheet1!H10</f>
        <v>116.25869580008717</v>
      </c>
      <c r="G9" s="50">
        <f>Sheet1!J10</f>
        <v>119.28515094339625</v>
      </c>
      <c r="H9" s="51" t="e">
        <f>Sheet1!#REF!</f>
        <v>#REF!</v>
      </c>
      <c r="I9" s="54">
        <f t="shared" si="0"/>
        <v>-16.258695800087168</v>
      </c>
      <c r="J9" s="54"/>
      <c r="K9" s="55"/>
      <c r="Q9" s="60"/>
      <c r="S9" s="59"/>
    </row>
    <row r="10" spans="1:19" ht="49.5" customHeight="1">
      <c r="A10" s="52" t="s">
        <v>15</v>
      </c>
      <c r="B10" s="49">
        <f>Sheet1!B11</f>
        <v>90000</v>
      </c>
      <c r="C10" s="49">
        <f>Sheet1!C11</f>
        <v>32778</v>
      </c>
      <c r="D10" s="49">
        <f>Sheet1!E11</f>
        <v>80000</v>
      </c>
      <c r="E10" s="49">
        <f>Sheet1!F11</f>
        <v>53809</v>
      </c>
      <c r="F10" s="50">
        <f>Sheet1!H11</f>
        <v>60.91546023899348</v>
      </c>
      <c r="G10" s="50">
        <f>Sheet1!J11</f>
        <v>36.42</v>
      </c>
      <c r="H10" s="51" t="e">
        <f>Sheet1!#REF!</f>
        <v>#REF!</v>
      </c>
      <c r="I10" s="54">
        <f t="shared" si="0"/>
        <v>39.08453976100652</v>
      </c>
      <c r="J10" s="54"/>
      <c r="K10" s="55"/>
      <c r="Q10" s="60"/>
      <c r="S10" s="59"/>
    </row>
    <row r="11" spans="1:19" ht="49.5" customHeight="1">
      <c r="A11" s="52" t="s">
        <v>16</v>
      </c>
      <c r="B11" s="49">
        <f>Sheet1!B12</f>
        <v>700000</v>
      </c>
      <c r="C11" s="49">
        <f>Sheet1!C12</f>
        <v>783571.7</v>
      </c>
      <c r="D11" s="49">
        <f>Sheet1!E12</f>
        <v>450000</v>
      </c>
      <c r="E11" s="49">
        <f>Sheet1!F12</f>
        <v>789838.1</v>
      </c>
      <c r="F11" s="50">
        <f>Sheet1!H12</f>
        <v>99.20662221789503</v>
      </c>
      <c r="G11" s="50">
        <f>Sheet1!J12</f>
        <v>111.93881428571429</v>
      </c>
      <c r="H11" s="51" t="e">
        <f>Sheet1!#REF!</f>
        <v>#REF!</v>
      </c>
      <c r="I11" s="54">
        <f t="shared" si="0"/>
        <v>0.7933777821049688</v>
      </c>
      <c r="J11" s="54"/>
      <c r="K11" s="55"/>
      <c r="Q11" s="60"/>
      <c r="S11" s="59"/>
    </row>
    <row r="15" spans="3:4" ht="13.5">
      <c r="C15" s="7"/>
      <c r="D15" s="7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0" zoomScaleNormal="80" workbookViewId="0" topLeftCell="A1">
      <pane xSplit="1" ySplit="4" topLeftCell="B5" activePane="bottomRight" state="frozen"/>
      <selection pane="bottomRight" activeCell="D5" sqref="D5"/>
    </sheetView>
  </sheetViews>
  <sheetFormatPr defaultColWidth="9.00390625" defaultRowHeight="15"/>
  <cols>
    <col min="1" max="1" width="23.28125" style="19" customWidth="1"/>
    <col min="2" max="2" width="16.8515625" style="19" customWidth="1"/>
    <col min="3" max="4" width="16.7109375" style="19" customWidth="1"/>
    <col min="5" max="5" width="13.7109375" style="19" customWidth="1"/>
    <col min="6" max="7" width="14.140625" style="20" customWidth="1"/>
    <col min="8" max="8" width="15.421875" style="20" customWidth="1"/>
    <col min="9" max="9" width="15.421875" style="19" customWidth="1"/>
    <col min="10" max="10" width="14.8515625" style="19" customWidth="1"/>
    <col min="11" max="16384" width="9.00390625" style="19" customWidth="1"/>
  </cols>
  <sheetData>
    <row r="1" spans="1:10" ht="30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3.25">
      <c r="A2" s="22"/>
      <c r="B2" s="22"/>
      <c r="C2" s="22"/>
      <c r="D2" s="22"/>
      <c r="E2" s="22"/>
      <c r="F2" s="23"/>
      <c r="G2" s="23"/>
      <c r="H2" s="23"/>
      <c r="I2" s="39"/>
      <c r="J2" s="22"/>
    </row>
    <row r="3" spans="1:10" ht="30" customHeight="1">
      <c r="A3" s="24" t="s">
        <v>0</v>
      </c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1:10" ht="41.25" customHeight="1">
      <c r="A4" s="24"/>
      <c r="B4" s="26" t="s">
        <v>2</v>
      </c>
      <c r="C4" s="26" t="s">
        <v>18</v>
      </c>
      <c r="D4" s="27" t="s">
        <v>19</v>
      </c>
      <c r="E4" s="27" t="s">
        <v>4</v>
      </c>
      <c r="F4" s="27" t="s">
        <v>5</v>
      </c>
      <c r="G4" s="27" t="s">
        <v>20</v>
      </c>
      <c r="H4" s="26" t="s">
        <v>6</v>
      </c>
      <c r="I4" s="27" t="s">
        <v>21</v>
      </c>
      <c r="J4" s="27" t="s">
        <v>7</v>
      </c>
    </row>
    <row r="5" spans="1:10" ht="49.5" customHeight="1">
      <c r="A5" s="24" t="s">
        <v>9</v>
      </c>
      <c r="B5" s="28">
        <v>15500000</v>
      </c>
      <c r="C5" s="4">
        <v>17176088</v>
      </c>
      <c r="D5" s="29">
        <v>2352334.5</v>
      </c>
      <c r="E5" s="4">
        <v>18500000</v>
      </c>
      <c r="F5" s="4">
        <v>18903962.8</v>
      </c>
      <c r="G5" s="4">
        <v>2253170</v>
      </c>
      <c r="H5" s="30">
        <f aca="true" t="shared" si="0" ref="H5:H12">C5/F5*100</f>
        <v>90.85972175103942</v>
      </c>
      <c r="I5" s="40">
        <f aca="true" t="shared" si="1" ref="I5:I12">D5/G5*100</f>
        <v>104.40111043551974</v>
      </c>
      <c r="J5" s="41">
        <f aca="true" t="shared" si="2" ref="J5:J12">C5/B5*100</f>
        <v>110.81347096774195</v>
      </c>
    </row>
    <row r="6" spans="1:10" ht="49.5" customHeight="1">
      <c r="A6" s="31" t="s">
        <v>10</v>
      </c>
      <c r="B6" s="28">
        <v>13650000</v>
      </c>
      <c r="C6" s="4">
        <v>15095315.700000001</v>
      </c>
      <c r="D6" s="29">
        <v>2000758.4000000022</v>
      </c>
      <c r="E6" s="4">
        <v>17050000</v>
      </c>
      <c r="F6" s="4">
        <v>16972721.7</v>
      </c>
      <c r="G6" s="4">
        <v>2046159.9999999981</v>
      </c>
      <c r="H6" s="30">
        <f t="shared" si="0"/>
        <v>88.93868624499983</v>
      </c>
      <c r="I6" s="40">
        <f t="shared" si="1"/>
        <v>97.78113148531904</v>
      </c>
      <c r="J6" s="41">
        <f t="shared" si="2"/>
        <v>110.58839340659341</v>
      </c>
    </row>
    <row r="7" spans="1:10" ht="49.5" customHeight="1">
      <c r="A7" s="32" t="s">
        <v>22</v>
      </c>
      <c r="B7" s="33">
        <v>9300000</v>
      </c>
      <c r="C7" s="34">
        <v>10078949.8</v>
      </c>
      <c r="D7" s="29">
        <v>1412967.7000000011</v>
      </c>
      <c r="E7" s="35">
        <v>12000000</v>
      </c>
      <c r="F7" s="4">
        <v>11863260.3</v>
      </c>
      <c r="G7" s="4">
        <v>1161672</v>
      </c>
      <c r="H7" s="30">
        <f t="shared" si="0"/>
        <v>84.95935809484008</v>
      </c>
      <c r="I7" s="40">
        <f t="shared" si="1"/>
        <v>121.63224214752539</v>
      </c>
      <c r="J7" s="41">
        <f t="shared" si="2"/>
        <v>108.37580430107528</v>
      </c>
    </row>
    <row r="8" spans="1:10" ht="49.5" customHeight="1">
      <c r="A8" s="32" t="s">
        <v>23</v>
      </c>
      <c r="B8" s="33">
        <v>3350000</v>
      </c>
      <c r="C8" s="34">
        <v>3737927.3</v>
      </c>
      <c r="D8" s="29">
        <v>404076</v>
      </c>
      <c r="E8" s="35">
        <v>3050000</v>
      </c>
      <c r="F8" s="4">
        <v>3385963.5</v>
      </c>
      <c r="G8" s="4">
        <v>489947.1000000001</v>
      </c>
      <c r="H8" s="30">
        <f t="shared" si="0"/>
        <v>110.39479013875962</v>
      </c>
      <c r="I8" s="40">
        <f t="shared" si="1"/>
        <v>82.47339355616145</v>
      </c>
      <c r="J8" s="41">
        <f t="shared" si="2"/>
        <v>111.57991940298506</v>
      </c>
    </row>
    <row r="9" spans="1:10" ht="49.5" customHeight="1">
      <c r="A9" s="32" t="s">
        <v>24</v>
      </c>
      <c r="B9" s="33">
        <v>1000000</v>
      </c>
      <c r="C9" s="34">
        <v>1278438.6</v>
      </c>
      <c r="D9" s="29">
        <v>183714.7000000002</v>
      </c>
      <c r="E9" s="35">
        <v>2000000</v>
      </c>
      <c r="F9" s="4">
        <v>1723497.9</v>
      </c>
      <c r="G9" s="4">
        <v>394540.8999999999</v>
      </c>
      <c r="H9" s="30">
        <f t="shared" si="0"/>
        <v>74.17697462816753</v>
      </c>
      <c r="I9" s="40">
        <f t="shared" si="1"/>
        <v>46.564171167045096</v>
      </c>
      <c r="J9" s="41">
        <f t="shared" si="2"/>
        <v>127.84386</v>
      </c>
    </row>
    <row r="10" spans="1:10" ht="49.5" customHeight="1">
      <c r="A10" s="31" t="s">
        <v>14</v>
      </c>
      <c r="B10" s="33">
        <v>1060000</v>
      </c>
      <c r="C10" s="4">
        <v>1264422.6</v>
      </c>
      <c r="D10" s="29">
        <v>245766.40000000014</v>
      </c>
      <c r="E10" s="35">
        <v>920000</v>
      </c>
      <c r="F10" s="4">
        <v>1087594</v>
      </c>
      <c r="G10" s="4">
        <v>117398.90000000002</v>
      </c>
      <c r="H10" s="30">
        <f t="shared" si="0"/>
        <v>116.25869580008717</v>
      </c>
      <c r="I10" s="40">
        <f t="shared" si="1"/>
        <v>209.3430176943737</v>
      </c>
      <c r="J10" s="41">
        <f t="shared" si="2"/>
        <v>119.28515094339625</v>
      </c>
    </row>
    <row r="11" spans="1:10" ht="49.5" customHeight="1">
      <c r="A11" s="31" t="s">
        <v>15</v>
      </c>
      <c r="B11" s="33">
        <v>90000</v>
      </c>
      <c r="C11" s="4">
        <v>32778</v>
      </c>
      <c r="D11" s="29">
        <v>5426</v>
      </c>
      <c r="E11" s="35">
        <v>80000</v>
      </c>
      <c r="F11" s="4">
        <v>53809</v>
      </c>
      <c r="G11" s="4">
        <v>5905</v>
      </c>
      <c r="H11" s="30">
        <f t="shared" si="0"/>
        <v>60.91546023899348</v>
      </c>
      <c r="I11" s="40">
        <f t="shared" si="1"/>
        <v>91.88823031329382</v>
      </c>
      <c r="J11" s="41">
        <f t="shared" si="2"/>
        <v>36.42</v>
      </c>
    </row>
    <row r="12" spans="1:10" ht="49.5" customHeight="1">
      <c r="A12" s="31" t="s">
        <v>16</v>
      </c>
      <c r="B12" s="33">
        <v>700000</v>
      </c>
      <c r="C12" s="34">
        <v>783571.7</v>
      </c>
      <c r="D12" s="29">
        <v>100383.69999999995</v>
      </c>
      <c r="E12" s="35">
        <v>450000</v>
      </c>
      <c r="F12" s="4">
        <v>789838.1</v>
      </c>
      <c r="G12" s="4">
        <v>83706.09999999998</v>
      </c>
      <c r="H12" s="30">
        <f t="shared" si="0"/>
        <v>99.20662221789503</v>
      </c>
      <c r="I12" s="40">
        <f t="shared" si="1"/>
        <v>119.92399598117697</v>
      </c>
      <c r="J12" s="41">
        <f t="shared" si="2"/>
        <v>111.93881428571429</v>
      </c>
    </row>
    <row r="14" ht="13.5">
      <c r="C14" s="36"/>
    </row>
    <row r="15" spans="1:10" ht="13.5">
      <c r="A15" s="37" t="s">
        <v>25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3.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3.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36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</sheetData>
  <sheetProtection/>
  <mergeCells count="4">
    <mergeCell ref="A1:J1"/>
    <mergeCell ref="B3:J3"/>
    <mergeCell ref="A3:A4"/>
    <mergeCell ref="A15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2" t="s">
        <v>26</v>
      </c>
      <c r="C6" s="2"/>
      <c r="F6" s="2" t="s">
        <v>27</v>
      </c>
      <c r="G6" s="2"/>
    </row>
    <row r="7" spans="2:7" ht="13.5">
      <c r="B7" s="3" t="s">
        <v>28</v>
      </c>
      <c r="C7" s="3" t="s">
        <v>29</v>
      </c>
      <c r="F7" s="3" t="s">
        <v>28</v>
      </c>
      <c r="G7" s="3" t="s">
        <v>29</v>
      </c>
    </row>
    <row r="8" spans="1:8" ht="13.5">
      <c r="A8" t="s">
        <v>10</v>
      </c>
      <c r="B8" s="4"/>
      <c r="C8" s="5"/>
      <c r="D8" s="6">
        <f>B8-C8</f>
        <v>0</v>
      </c>
      <c r="H8" s="7">
        <f aca="true" t="shared" si="0" ref="H8:H14">F8-G8</f>
        <v>0</v>
      </c>
    </row>
    <row r="9" spans="1:8" ht="13.5">
      <c r="A9" t="s">
        <v>11</v>
      </c>
      <c r="B9" s="5">
        <v>1891744.9</v>
      </c>
      <c r="C9" s="8">
        <v>1069584.4</v>
      </c>
      <c r="D9" s="6">
        <f aca="true" t="shared" si="1" ref="D9:D14">B9-C9</f>
        <v>822160.5</v>
      </c>
      <c r="F9" s="9">
        <v>2823946.6</v>
      </c>
      <c r="G9">
        <v>1934880.7</v>
      </c>
      <c r="H9" s="7">
        <f t="shared" si="0"/>
        <v>889065.9000000001</v>
      </c>
    </row>
    <row r="10" spans="1:8" ht="13.5">
      <c r="A10" t="s">
        <v>12</v>
      </c>
      <c r="B10" s="5">
        <v>341558.3</v>
      </c>
      <c r="C10" s="8">
        <v>184133.4</v>
      </c>
      <c r="D10" s="6">
        <f t="shared" si="1"/>
        <v>157424.9</v>
      </c>
      <c r="F10" s="9">
        <v>469409.09999999986</v>
      </c>
      <c r="G10">
        <v>368560.2</v>
      </c>
      <c r="H10" s="7">
        <f t="shared" si="0"/>
        <v>100848.89999999985</v>
      </c>
    </row>
    <row r="11" spans="1:8" ht="13.5">
      <c r="A11" t="s">
        <v>13</v>
      </c>
      <c r="B11" s="5">
        <v>221051.5</v>
      </c>
      <c r="C11" s="8">
        <v>72122.9</v>
      </c>
      <c r="D11" s="6">
        <f t="shared" si="1"/>
        <v>148928.6</v>
      </c>
      <c r="F11" s="9">
        <v>511338.2999999997</v>
      </c>
      <c r="G11">
        <v>442968.3</v>
      </c>
      <c r="H11" s="7">
        <f t="shared" si="0"/>
        <v>68369.99999999971</v>
      </c>
    </row>
    <row r="12" spans="1:8" ht="13.5">
      <c r="A12" t="s">
        <v>14</v>
      </c>
      <c r="B12" s="5">
        <v>181531</v>
      </c>
      <c r="C12" s="8">
        <v>106517.1</v>
      </c>
      <c r="D12" s="6">
        <f t="shared" si="1"/>
        <v>75013.9</v>
      </c>
      <c r="F12" s="9">
        <v>190961.5</v>
      </c>
      <c r="G12">
        <v>127211.3</v>
      </c>
      <c r="H12" s="7">
        <f t="shared" si="0"/>
        <v>63750.2</v>
      </c>
    </row>
    <row r="13" spans="1:8" ht="13.5">
      <c r="A13" t="s">
        <v>15</v>
      </c>
      <c r="B13" s="5">
        <v>9777</v>
      </c>
      <c r="C13" s="8">
        <v>4933</v>
      </c>
      <c r="D13" s="6">
        <f t="shared" si="1"/>
        <v>4844</v>
      </c>
      <c r="F13" s="9">
        <v>45089</v>
      </c>
      <c r="G13">
        <v>27897</v>
      </c>
      <c r="H13" s="7">
        <f t="shared" si="0"/>
        <v>17192</v>
      </c>
    </row>
    <row r="14" spans="1:8" ht="13.5">
      <c r="A14" t="s">
        <v>16</v>
      </c>
      <c r="B14" s="5">
        <v>91282.6</v>
      </c>
      <c r="C14" s="8">
        <v>3524</v>
      </c>
      <c r="D14" s="6">
        <f t="shared" si="1"/>
        <v>87758.6</v>
      </c>
      <c r="F14" s="9">
        <v>120069.19999999998</v>
      </c>
      <c r="G14">
        <v>68716.2</v>
      </c>
      <c r="H14" s="7">
        <f t="shared" si="0"/>
        <v>51352.999999999985</v>
      </c>
    </row>
    <row r="15" spans="1:8" s="1" customFormat="1" ht="35.25" customHeight="1">
      <c r="A15" s="10" t="s">
        <v>30</v>
      </c>
      <c r="B15" s="11">
        <v>71939</v>
      </c>
      <c r="C15" s="12"/>
      <c r="D15" s="13"/>
      <c r="H15" s="14"/>
    </row>
    <row r="16" ht="13.5">
      <c r="B16" s="6"/>
    </row>
    <row r="19" ht="13.5">
      <c r="A19" s="6"/>
    </row>
    <row r="23" ht="13.5">
      <c r="B23" s="15"/>
    </row>
    <row r="24" ht="13.5">
      <c r="C24" s="6"/>
    </row>
    <row r="27" spans="1:6" ht="13.5">
      <c r="A27" s="16"/>
      <c r="D27" s="16"/>
      <c r="E27" s="16"/>
      <c r="F27" s="17"/>
    </row>
    <row r="29" ht="13.5">
      <c r="A29" s="18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藝</cp:lastModifiedBy>
  <cp:lastPrinted>2018-06-01T07:47:03Z</cp:lastPrinted>
  <dcterms:created xsi:type="dcterms:W3CDTF">2018-02-08T01:27:43Z</dcterms:created>
  <dcterms:modified xsi:type="dcterms:W3CDTF">2021-12-28T06:40:33Z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04CAAEE677264392B22EA1CD46856497</vt:lpwstr>
  </property>
  <property fmtid="{D5CDD505-2E9C-101B-9397-08002B2CF9AE}" pid="4" name="KSOProductBuildV">
    <vt:lpwstr>2052-11.1.0.9912</vt:lpwstr>
  </property>
</Properties>
</file>