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内河航道建设" sheetId="1" r:id="rId1"/>
  </sheets>
  <externalReferences>
    <externalReference r:id="rId2"/>
  </externalReferences>
  <definedNames>
    <definedName name="_xlnm.Print_Area" localSheetId="0">内河航道建设!$A$1:$O$34</definedName>
    <definedName name="_xlnm.Print_Titles" localSheetId="0">内河航道建设!$2:$6</definedName>
    <definedName name="rae__combobox__has_down__null__0">[1]下级控制数!$A$1</definedName>
    <definedName name="rae__combobox__is_preset__null__9">[1]下级控制数!$J$1</definedName>
    <definedName name="rae__combobox__plan_lvl__null__6">[1]下级控制数!$G$1</definedName>
    <definedName name="rae__decimal__total_prices__null__8">[1]下级控制数!$I$1</definedName>
    <definedName name="rae__null__prj_name__null__3">[1]下级控制数!$D$1</definedName>
    <definedName name="rae__null__prj_show_code__null__2">[1]下级控制数!$C$1</definedName>
    <definedName name="rae__treeassist__agency__AGENCY__1">[1]下级控制数!$B$1</definedName>
    <definedName name="rae__treeassist__expfunc__EXPFUNC_1__4">[1]下级控制数!$E$1</definedName>
    <definedName name="rae__treeassist__fund_source__FUND_SOURCE__5">[1]下级控制数!$F$1</definedName>
    <definedName name="rae__treeassist__prjclassify__PRJCLASSIFY__7">[1]下级控制数!$H$1</definedName>
  </definedNames>
  <calcPr calcId="144525"/>
</workbook>
</file>

<file path=xl/sharedStrings.xml><?xml version="1.0" encoding="utf-8"?>
<sst xmlns="http://schemas.openxmlformats.org/spreadsheetml/2006/main" count="99" uniqueCount="78">
  <si>
    <r>
      <rPr>
        <b/>
        <sz val="20"/>
        <rFont val="Arial Narrow"/>
        <charset val="134"/>
      </rPr>
      <t>2022</t>
    </r>
    <r>
      <rPr>
        <b/>
        <sz val="20"/>
        <rFont val="宋体"/>
        <charset val="134"/>
      </rPr>
      <t>年内河航道工程省投资补助计划表</t>
    </r>
  </si>
  <si>
    <t>单位：万元</t>
  </si>
  <si>
    <r>
      <rPr>
        <sz val="11"/>
        <rFont val="宋体"/>
        <charset val="134"/>
      </rPr>
      <t>序</t>
    </r>
    <r>
      <rPr>
        <sz val="11"/>
        <rFont val="Arial Narrow"/>
        <charset val="134"/>
      </rPr>
      <t xml:space="preserve">
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</si>
  <si>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项</t>
    </r>
    <r>
      <rPr>
        <sz val="11"/>
        <rFont val="Arial Narrow"/>
        <charset val="134"/>
      </rPr>
      <t xml:space="preserve">  </t>
    </r>
    <r>
      <rPr>
        <sz val="11"/>
        <rFont val="宋体"/>
        <charset val="134"/>
      </rPr>
      <t>目</t>
    </r>
    <r>
      <rPr>
        <sz val="11"/>
        <rFont val="Arial Narrow"/>
        <charset val="134"/>
      </rPr>
      <t xml:space="preserve">  </t>
    </r>
    <r>
      <rPr>
        <sz val="11"/>
        <rFont val="宋体"/>
        <charset val="134"/>
      </rPr>
      <t>名</t>
    </r>
    <r>
      <rPr>
        <sz val="11"/>
        <rFont val="Arial Narrow"/>
        <charset val="134"/>
      </rPr>
      <t xml:space="preserve">  </t>
    </r>
    <r>
      <rPr>
        <sz val="11"/>
        <rFont val="宋体"/>
        <charset val="134"/>
      </rPr>
      <t>称</t>
    </r>
  </si>
  <si>
    <t>总的建设要求</t>
  </si>
  <si>
    <r>
      <rPr>
        <sz val="11"/>
        <rFont val="宋体"/>
        <charset val="134"/>
      </rPr>
      <t>至</t>
    </r>
    <r>
      <rPr>
        <sz val="11"/>
        <rFont val="Arial Narrow"/>
        <charset val="134"/>
      </rPr>
      <t>2021</t>
    </r>
    <r>
      <rPr>
        <sz val="11"/>
        <rFont val="宋体"/>
        <charset val="134"/>
      </rPr>
      <t>年底</t>
    </r>
    <r>
      <rPr>
        <sz val="11"/>
        <rFont val="Arial Narrow"/>
        <charset val="134"/>
      </rPr>
      <t xml:space="preserve">
</t>
    </r>
    <r>
      <rPr>
        <sz val="11"/>
        <rFont val="宋体"/>
        <charset val="134"/>
      </rPr>
      <t>累计下达资金</t>
    </r>
  </si>
  <si>
    <r>
      <rPr>
        <sz val="11"/>
        <rFont val="Arial Narrow"/>
        <charset val="134"/>
      </rPr>
      <t>2022</t>
    </r>
    <r>
      <rPr>
        <sz val="11"/>
        <rFont val="宋体"/>
        <charset val="134"/>
      </rPr>
      <t>年投资计划</t>
    </r>
  </si>
  <si>
    <t>备注</t>
  </si>
  <si>
    <t>建设规模</t>
  </si>
  <si>
    <r>
      <rPr>
        <sz val="11"/>
        <rFont val="宋体"/>
        <charset val="134"/>
      </rPr>
      <t>建设</t>
    </r>
    <r>
      <rPr>
        <sz val="11"/>
        <rFont val="Arial Narrow"/>
        <charset val="134"/>
      </rPr>
      <t xml:space="preserve">
</t>
    </r>
    <r>
      <rPr>
        <sz val="11"/>
        <rFont val="宋体"/>
        <charset val="134"/>
      </rPr>
      <t>年限</t>
    </r>
  </si>
  <si>
    <t>概算总投资</t>
  </si>
  <si>
    <t>小计</t>
  </si>
  <si>
    <r>
      <rPr>
        <sz val="11"/>
        <rFont val="宋体"/>
        <charset val="134"/>
      </rPr>
      <t>中央</t>
    </r>
    <r>
      <rPr>
        <sz val="11"/>
        <rFont val="Arial Narrow"/>
        <charset val="134"/>
      </rPr>
      <t xml:space="preserve">
</t>
    </r>
    <r>
      <rPr>
        <sz val="11"/>
        <rFont val="宋体"/>
        <charset val="134"/>
      </rPr>
      <t>投资</t>
    </r>
  </si>
  <si>
    <t>省投资</t>
  </si>
  <si>
    <r>
      <rPr>
        <sz val="11"/>
        <rFont val="宋体"/>
        <charset val="134"/>
      </rPr>
      <t>各市</t>
    </r>
    <r>
      <rPr>
        <sz val="11"/>
        <rFont val="Arial Narrow"/>
        <charset val="134"/>
      </rPr>
      <t xml:space="preserve">
</t>
    </r>
    <r>
      <rPr>
        <sz val="11"/>
        <rFont val="宋体"/>
        <charset val="134"/>
      </rPr>
      <t>投资</t>
    </r>
  </si>
  <si>
    <t>合计</t>
  </si>
  <si>
    <t>本次安排省投资</t>
  </si>
  <si>
    <t>各市投资</t>
  </si>
  <si>
    <r>
      <rPr>
        <sz val="11"/>
        <rFont val="宋体"/>
        <charset val="134"/>
      </rPr>
      <t xml:space="preserve">合    </t>
    </r>
    <r>
      <rPr>
        <sz val="10"/>
        <rFont val="宋体"/>
        <charset val="134"/>
      </rPr>
      <t>计</t>
    </r>
  </si>
  <si>
    <t>一、续建项目</t>
  </si>
  <si>
    <t>广东省航道支持保障系统工程及调规</t>
  </si>
  <si>
    <t>航道助航标志、航道水位站、平面高程控制网、管理船舶、管理站房、工作船码头、信息化建设等。</t>
  </si>
  <si>
    <t>2015-2023</t>
  </si>
  <si>
    <t>省航道事务中心</t>
  </si>
  <si>
    <t>榕江航道整治工程</t>
  </si>
  <si>
    <t>300吨级内河航道，12公里，500吨级内河航道，8公里，1000吨级海轮单向航道，10公里，3000吨级海轮双向航道，4公里，5000吨级海轮全潮双向航道，39公里,共73公里。</t>
  </si>
  <si>
    <t>2015-2022</t>
  </si>
  <si>
    <t>二、十四五前期项目</t>
  </si>
  <si>
    <t>横门出海航道整治二期工程</t>
  </si>
  <si>
    <t>将航道等级提升为10000吨级（部分航段为5000吨级）航道，全长约50多公里。</t>
  </si>
  <si>
    <t>2026-2028</t>
  </si>
  <si>
    <t>中山中心</t>
  </si>
  <si>
    <t>贺江绿色航道工程（贺江旅游特色航道工程）</t>
  </si>
  <si>
    <t>内河特色航道115km</t>
  </si>
  <si>
    <t>2024-2026</t>
  </si>
  <si>
    <t>三、十四五期储备项目</t>
  </si>
  <si>
    <t>其中：</t>
  </si>
  <si>
    <t>磨刀门水道航道二期工程</t>
  </si>
  <si>
    <t>内河Ⅰ级兼顾沿海1000t建设磨刀门水道、磨刀门出海航道、洪湾水道80公里</t>
  </si>
  <si>
    <t>白鹤通道航道工程</t>
  </si>
  <si>
    <t>按Ⅲ级航道建设白藤河、鹤洲河水道21公里</t>
  </si>
  <si>
    <t>赣粤运河建设方案及专题研究</t>
  </si>
  <si>
    <t>内河Ⅱ级标准建设运河及航道211公里</t>
  </si>
  <si>
    <t>广东省内河高等级航道现状普查和发展趋势分析</t>
  </si>
  <si>
    <t>——</t>
  </si>
  <si>
    <t>珠江三角洲高等级航道完善工程建设方案研究</t>
  </si>
  <si>
    <t>对珠三角核心区82km未达标的航道提升到Ⅲ级航道</t>
  </si>
  <si>
    <t>西江干流及出海通道5000-10000吨级航道开发方案研究</t>
  </si>
  <si>
    <t>按照5000吨级海轮标准建设航道171公里</t>
  </si>
  <si>
    <t>惠大运河开发方案深化研究</t>
  </si>
  <si>
    <t>内河Ⅲ级标准建设运河及航道82公里</t>
  </si>
  <si>
    <t>东江中心</t>
  </si>
  <si>
    <t>广东省航道水上绿色综合服务区（一期）工程（广东省航道应急保障服务基地工程）</t>
  </si>
  <si>
    <t>开展广东省航道水上绿色综合服务区建设，一期工程包括德庆、英德、崖门3个服务区。</t>
  </si>
  <si>
    <t>东江龙川至河源航道扩能升级工程建设方案研究</t>
  </si>
  <si>
    <t>结合东江河源至石龙航道扩能升级工程建设，开展东江龙川至河源航道扩能升级工程建设方案研究。</t>
  </si>
  <si>
    <t>汀江航道整治工程建设方案研究</t>
  </si>
  <si>
    <t>结合韩江三河坝至潮州港航道扩能升级工程工可研究，研究将韩江高等级航道上延至石市，共40km。</t>
  </si>
  <si>
    <t>石板沙及劳劳溪航道整治工程建设方案研究</t>
  </si>
  <si>
    <t>结合西江航道扩能升级建设成果，进一步加密珠三角高等级航道网，建设石板沙水道11km、石板沙汊河1km、石板沙东水道7km，劳劳溪水道12km，合计31km。</t>
  </si>
  <si>
    <t>增江航道整治工程建设方案研究</t>
  </si>
  <si>
    <t>结合西江航道和珠三角高等级航道网建设成果，考虑兼顾旅游发展，建设增江观海口-龙潭埔66km航道，其中观海口-东门桥24km为Ⅲ级航道，东门桥-龙潭埔42km为特色航道。</t>
  </si>
  <si>
    <t>阳江港内河集疏运通道建设方案研究</t>
  </si>
  <si>
    <t>根据《广东省航道发展规划（2020-2035年）》，结合当前阳江经济发展趋势，开展阳江港内河集疏运通道建设方案研究</t>
  </si>
  <si>
    <t>西江扩能升级工程建设对沿江产业发展影响研究</t>
  </si>
  <si>
    <t>开展项目建设后评估。总价45万，分两年安排。</t>
  </si>
  <si>
    <t>2022年航道基建项目造价咨询项目</t>
  </si>
  <si>
    <t>赣粤运河前期专项研究</t>
  </si>
  <si>
    <t>省交通运输厅</t>
  </si>
  <si>
    <t>四、其他</t>
  </si>
  <si>
    <t>省交通运输厅智慧航道（一期）项目</t>
  </si>
  <si>
    <t>2020-2023</t>
  </si>
  <si>
    <t>省交通运输厅智慧航道（二期）项目</t>
  </si>
  <si>
    <t>2022-2024</t>
  </si>
  <si>
    <t>北江（乌石至三水河口）航道扩能升级工程白石窑船闸平面尺度调整增加投资</t>
  </si>
  <si>
    <r>
      <rPr>
        <sz val="11"/>
        <rFont val="宋体"/>
        <charset val="134"/>
      </rPr>
      <t>白石窑船闸平面尺度调整为</t>
    </r>
    <r>
      <rPr>
        <sz val="11"/>
        <rFont val="Arial Narrow"/>
        <charset val="134"/>
      </rPr>
      <t>220</t>
    </r>
    <r>
      <rPr>
        <sz val="11"/>
        <rFont val="宋体"/>
        <charset val="134"/>
      </rPr>
      <t>x23米，投资增加约</t>
    </r>
    <r>
      <rPr>
        <sz val="11"/>
        <rFont val="Arial Narrow"/>
        <charset val="134"/>
      </rPr>
      <t>2.3</t>
    </r>
    <r>
      <rPr>
        <sz val="11"/>
        <rFont val="宋体"/>
        <charset val="134"/>
      </rPr>
      <t>亿元</t>
    </r>
  </si>
  <si>
    <t>2021-2022</t>
  </si>
  <si>
    <t>省北江航道开发投资有限公司</t>
  </si>
</sst>
</file>

<file path=xl/styles.xml><?xml version="1.0" encoding="utf-8"?>
<styleSheet xmlns="http://schemas.openxmlformats.org/spreadsheetml/2006/main">
  <numFmts count="8">
    <numFmt numFmtId="176" formatCode="0.0_);[Red]\(0.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 "/>
    <numFmt numFmtId="178" formatCode="0.0000_ "/>
    <numFmt numFmtId="43" formatCode="_ * #,##0.00_ ;_ * \-#,##0.00_ ;_ * &quot;-&quot;??_ ;_ @_ "/>
    <numFmt numFmtId="179" formatCode="0_);[Red]\(0\)"/>
    <numFmt numFmtId="41" formatCode="_ * #,##0_ ;_ * \-#,##0_ ;_ * &quot;-&quot;_ ;_ @_ "/>
  </numFmts>
  <fonts count="45">
    <font>
      <sz val="11"/>
      <color indexed="8"/>
      <name val="宋体"/>
      <charset val="134"/>
    </font>
    <font>
      <sz val="9"/>
      <name val="Times New Roman"/>
      <charset val="134"/>
    </font>
    <font>
      <b/>
      <sz val="11"/>
      <name val="黑体"/>
      <charset val="134"/>
    </font>
    <font>
      <b/>
      <sz val="10"/>
      <name val="Times New Roman"/>
      <charset val="134"/>
    </font>
    <font>
      <sz val="11"/>
      <name val="宋体"/>
      <charset val="134"/>
    </font>
    <font>
      <b/>
      <sz val="10"/>
      <name val="Arial Narrow"/>
      <charset val="134"/>
    </font>
    <font>
      <b/>
      <sz val="11"/>
      <name val="Arial Narrow"/>
      <charset val="134"/>
    </font>
    <font>
      <b/>
      <sz val="8"/>
      <name val="Arial Narrow"/>
      <charset val="134"/>
    </font>
    <font>
      <sz val="12"/>
      <name val="Arial Narrow"/>
      <charset val="134"/>
    </font>
    <font>
      <b/>
      <sz val="12"/>
      <name val="Arial Narrow"/>
      <charset val="134"/>
    </font>
    <font>
      <b/>
      <sz val="9"/>
      <name val="Arial Narrow"/>
      <charset val="134"/>
    </font>
    <font>
      <sz val="12"/>
      <name val="黑体"/>
      <charset val="134"/>
    </font>
    <font>
      <b/>
      <sz val="20"/>
      <name val="Arial Narrow"/>
      <charset val="134"/>
    </font>
    <font>
      <sz val="9"/>
      <name val="Arial Narrow"/>
      <charset val="134"/>
    </font>
    <font>
      <sz val="8"/>
      <name val="Arial Narrow"/>
      <charset val="134"/>
    </font>
    <font>
      <sz val="10"/>
      <name val="Arial Narrow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sz val="9"/>
      <name val="宋体"/>
      <charset val="134"/>
    </font>
    <font>
      <sz val="8"/>
      <name val="宋体"/>
      <charset val="134"/>
    </font>
    <font>
      <sz val="11"/>
      <name val="Arial Narrow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34" fillId="0" borderId="0" applyProtection="false">
      <alignment vertical="center"/>
    </xf>
    <xf numFmtId="0" fontId="34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22" fillId="18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31" fillId="0" borderId="0" applyProtection="false"/>
    <xf numFmtId="0" fontId="22" fillId="21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42" fillId="29" borderId="14" applyNumberFormat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32" fillId="19" borderId="10" applyNumberFormat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35" fillId="12" borderId="12" applyNumberFormat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42" fontId="27" fillId="0" borderId="0" applyFont="false" applyFill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9" fillId="12" borderId="10" applyNumberFormat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41" fontId="27" fillId="0" borderId="0" applyFon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7" fillId="7" borderId="9" applyNumberFormat="false" applyFont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44" fontId="27" fillId="0" borderId="0" applyFon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39" fillId="0" borderId="13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9" fontId="27" fillId="0" borderId="0" applyFont="false" applyFill="false" applyBorder="false" applyAlignment="false" applyProtection="false">
      <alignment vertical="center"/>
    </xf>
    <xf numFmtId="0" fontId="33" fillId="0" borderId="11" applyNumberFormat="false" applyFill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8" fillId="11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</cellStyleXfs>
  <cellXfs count="75">
    <xf numFmtId="0" fontId="0" fillId="0" borderId="0" xfId="0">
      <alignment vertical="center"/>
    </xf>
    <xf numFmtId="0" fontId="1" fillId="0" borderId="0" xfId="11" applyNumberFormat="true" applyFont="true" applyFill="true" applyBorder="true" applyAlignment="true">
      <alignment vertical="center"/>
    </xf>
    <xf numFmtId="0" fontId="2" fillId="0" borderId="0" xfId="11" applyNumberFormat="true" applyFont="true" applyFill="true" applyBorder="true" applyAlignment="true">
      <alignment vertical="center"/>
    </xf>
    <xf numFmtId="0" fontId="2" fillId="0" borderId="0" xfId="11" applyNumberFormat="true" applyFont="true" applyFill="true" applyBorder="true" applyAlignment="true">
      <alignment vertical="top"/>
    </xf>
    <xf numFmtId="179" fontId="3" fillId="0" borderId="0" xfId="11" applyNumberFormat="true" applyFont="true" applyFill="true" applyBorder="true" applyAlignment="true">
      <alignment vertical="center"/>
    </xf>
    <xf numFmtId="0" fontId="4" fillId="0" borderId="0" xfId="0" applyFont="true" applyFill="true" applyAlignment="true">
      <alignment vertical="center"/>
    </xf>
    <xf numFmtId="0" fontId="5" fillId="0" borderId="0" xfId="11" applyNumberFormat="true" applyFont="true" applyFill="true" applyBorder="true" applyAlignment="true">
      <alignment horizontal="center"/>
    </xf>
    <xf numFmtId="0" fontId="6" fillId="0" borderId="0" xfId="11" applyNumberFormat="true" applyFont="true" applyFill="true" applyBorder="true" applyAlignment="true"/>
    <xf numFmtId="0" fontId="7" fillId="0" borderId="0" xfId="11" applyNumberFormat="true" applyFont="true" applyFill="true" applyBorder="true" applyAlignment="true"/>
    <xf numFmtId="0" fontId="8" fillId="0" borderId="0" xfId="11" applyNumberFormat="true" applyFont="true" applyFill="true" applyBorder="true" applyAlignment="true">
      <alignment horizontal="center"/>
    </xf>
    <xf numFmtId="0" fontId="9" fillId="0" borderId="0" xfId="11" applyNumberFormat="true" applyFont="true" applyFill="true" applyBorder="true" applyAlignment="true">
      <alignment horizontal="right"/>
    </xf>
    <xf numFmtId="0" fontId="9" fillId="0" borderId="0" xfId="11" applyNumberFormat="true" applyFont="true" applyFill="true" applyBorder="true" applyAlignment="true"/>
    <xf numFmtId="0" fontId="8" fillId="0" borderId="0" xfId="11" applyNumberFormat="true" applyFont="true" applyFill="true" applyBorder="true" applyAlignment="true"/>
    <xf numFmtId="178" fontId="9" fillId="0" borderId="0" xfId="11" applyNumberFormat="true" applyFont="true" applyFill="true" applyBorder="true" applyAlignment="true"/>
    <xf numFmtId="0" fontId="10" fillId="0" borderId="0" xfId="11" applyNumberFormat="true" applyFont="true" applyFill="true" applyBorder="true" applyAlignment="true"/>
    <xf numFmtId="0" fontId="9" fillId="0" borderId="0" xfId="2" applyNumberFormat="true" applyFont="true" applyFill="true" applyBorder="true" applyAlignment="true">
      <alignment vertical="center"/>
    </xf>
    <xf numFmtId="0" fontId="8" fillId="0" borderId="0" xfId="2" applyNumberFormat="true" applyFont="true" applyFill="true" applyBorder="true" applyAlignment="true">
      <alignment vertical="center"/>
    </xf>
    <xf numFmtId="0" fontId="4" fillId="0" borderId="0" xfId="0" applyFont="true" applyFill="true">
      <alignment vertical="center"/>
    </xf>
    <xf numFmtId="0" fontId="11" fillId="0" borderId="0" xfId="11" applyNumberFormat="true" applyFont="true" applyFill="true" applyAlignment="true">
      <alignment horizontal="left"/>
    </xf>
    <xf numFmtId="0" fontId="12" fillId="0" borderId="0" xfId="11" applyNumberFormat="true" applyFont="true" applyFill="true" applyBorder="true" applyAlignment="true">
      <alignment horizontal="center"/>
    </xf>
    <xf numFmtId="0" fontId="5" fillId="0" borderId="0" xfId="11" applyNumberFormat="true" applyFont="true" applyFill="true" applyBorder="true" applyAlignment="true">
      <alignment horizontal="center" vertical="center"/>
    </xf>
    <xf numFmtId="0" fontId="6" fillId="0" borderId="0" xfId="11" applyNumberFormat="true" applyFont="true" applyFill="true" applyBorder="true" applyAlignment="true">
      <alignment vertical="center"/>
    </xf>
    <xf numFmtId="0" fontId="7" fillId="0" borderId="0" xfId="11" applyNumberFormat="true" applyFont="true" applyFill="true" applyBorder="true" applyAlignment="true">
      <alignment vertical="center"/>
    </xf>
    <xf numFmtId="0" fontId="13" fillId="0" borderId="0" xfId="11" applyNumberFormat="true" applyFont="true" applyFill="true" applyBorder="true" applyAlignment="true">
      <alignment horizontal="center" vertical="center"/>
    </xf>
    <xf numFmtId="0" fontId="4" fillId="0" borderId="1" xfId="11" applyNumberFormat="true" applyFont="true" applyFill="true" applyBorder="true" applyAlignment="true">
      <alignment horizontal="center" vertical="center" wrapText="true"/>
    </xf>
    <xf numFmtId="0" fontId="4" fillId="0" borderId="1" xfId="11" applyNumberFormat="true" applyFont="true" applyFill="true" applyBorder="true" applyAlignment="true">
      <alignment horizontal="center" vertical="center"/>
    </xf>
    <xf numFmtId="0" fontId="4" fillId="0" borderId="2" xfId="11" applyNumberFormat="true" applyFont="true" applyFill="true" applyBorder="true" applyAlignment="true">
      <alignment horizontal="center" vertical="center"/>
    </xf>
    <xf numFmtId="0" fontId="4" fillId="0" borderId="3" xfId="11" applyNumberFormat="true" applyFont="true" applyFill="true" applyBorder="true" applyAlignment="true">
      <alignment horizontal="center" vertical="center"/>
    </xf>
    <xf numFmtId="0" fontId="4" fillId="0" borderId="4" xfId="11" applyNumberFormat="true" applyFont="true" applyFill="true" applyBorder="true" applyAlignment="true">
      <alignment horizontal="center" vertical="center" wrapText="true"/>
    </xf>
    <xf numFmtId="0" fontId="4" fillId="0" borderId="4" xfId="11" applyNumberFormat="true" applyFont="true" applyFill="true" applyBorder="true" applyAlignment="true">
      <alignment horizontal="center" vertical="center"/>
    </xf>
    <xf numFmtId="0" fontId="4" fillId="0" borderId="5" xfId="11" applyNumberFormat="true" applyFont="true" applyFill="true" applyBorder="true" applyAlignment="true">
      <alignment horizontal="center" vertical="center" wrapText="true"/>
    </xf>
    <xf numFmtId="0" fontId="4" fillId="0" borderId="5" xfId="11" applyNumberFormat="true" applyFont="true" applyFill="true" applyBorder="true" applyAlignment="true">
      <alignment horizontal="center" vertical="center"/>
    </xf>
    <xf numFmtId="0" fontId="4" fillId="0" borderId="2" xfId="11" applyNumberFormat="true" applyFont="true" applyFill="true" applyBorder="true" applyAlignment="true">
      <alignment horizontal="center" vertical="center" wrapText="true"/>
    </xf>
    <xf numFmtId="0" fontId="4" fillId="0" borderId="6" xfId="11" applyNumberFormat="true" applyFont="true" applyFill="true" applyBorder="true" applyAlignment="true">
      <alignment horizontal="center" vertical="center" wrapText="true"/>
    </xf>
    <xf numFmtId="179" fontId="14" fillId="0" borderId="7" xfId="11" applyNumberFormat="true" applyFont="true" applyFill="true" applyBorder="true" applyAlignment="true">
      <alignment horizontal="center" vertical="center"/>
    </xf>
    <xf numFmtId="179" fontId="15" fillId="0" borderId="7" xfId="11" applyNumberFormat="true" applyFont="true" applyFill="true" applyBorder="true" applyAlignment="true">
      <alignment horizontal="center" vertical="center"/>
    </xf>
    <xf numFmtId="0" fontId="16" fillId="0" borderId="7" xfId="11" applyNumberFormat="true" applyFont="true" applyFill="true" applyBorder="true" applyAlignment="true">
      <alignment horizontal="left" vertical="center" wrapText="true"/>
    </xf>
    <xf numFmtId="179" fontId="14" fillId="0" borderId="7" xfId="11" applyNumberFormat="true" applyFont="true" applyFill="true" applyBorder="true" applyAlignment="true">
      <alignment horizontal="left" vertical="center"/>
    </xf>
    <xf numFmtId="0" fontId="17" fillId="0" borderId="7" xfId="0" applyFont="true" applyFill="true" applyBorder="true" applyAlignment="true">
      <alignment horizontal="center" vertical="center" wrapText="true"/>
    </xf>
    <xf numFmtId="0" fontId="4" fillId="0" borderId="7" xfId="1" applyNumberFormat="true" applyFont="true" applyFill="true" applyBorder="true" applyAlignment="true">
      <alignment horizontal="left" vertical="center" wrapText="true"/>
    </xf>
    <xf numFmtId="0" fontId="18" fillId="0" borderId="7" xfId="0" applyFont="true" applyFill="true" applyBorder="true" applyAlignment="true">
      <alignment horizontal="center" vertical="center" wrapText="true"/>
    </xf>
    <xf numFmtId="179" fontId="18" fillId="0" borderId="7" xfId="11" applyNumberFormat="true" applyFont="true" applyFill="true" applyBorder="true" applyAlignment="true">
      <alignment horizontal="center" vertical="center"/>
    </xf>
    <xf numFmtId="0" fontId="16" fillId="0" borderId="7" xfId="1" applyNumberFormat="true" applyFont="true" applyFill="true" applyBorder="true" applyAlignment="true">
      <alignment horizontal="left" vertical="center" wrapText="true"/>
    </xf>
    <xf numFmtId="0" fontId="19" fillId="0" borderId="7" xfId="11" applyNumberFormat="true" applyFont="true" applyFill="true" applyBorder="true" applyAlignment="true">
      <alignment horizontal="left" vertical="center" wrapText="true"/>
    </xf>
    <xf numFmtId="179" fontId="17" fillId="0" borderId="7" xfId="11" applyNumberFormat="true" applyFont="true" applyFill="true" applyBorder="true" applyAlignment="true">
      <alignment horizontal="center" vertical="center"/>
    </xf>
    <xf numFmtId="0" fontId="20" fillId="0" borderId="7" xfId="7" applyNumberFormat="true" applyFont="true" applyFill="true" applyBorder="true" applyAlignment="true">
      <alignment horizontal="left" vertical="center" wrapText="true"/>
    </xf>
    <xf numFmtId="0" fontId="4" fillId="0" borderId="7" xfId="11" applyNumberFormat="true" applyFont="true" applyFill="true" applyBorder="true" applyAlignment="true">
      <alignment horizontal="left" vertical="center" wrapText="true"/>
    </xf>
    <xf numFmtId="0" fontId="10" fillId="0" borderId="0" xfId="11" applyNumberFormat="true" applyFont="true" applyFill="true" applyBorder="true" applyAlignment="true">
      <alignment horizontal="right" vertical="center"/>
    </xf>
    <xf numFmtId="0" fontId="4" fillId="0" borderId="6" xfId="11" applyNumberFormat="true" applyFont="true" applyFill="true" applyBorder="true" applyAlignment="true">
      <alignment horizontal="center" vertical="center"/>
    </xf>
    <xf numFmtId="0" fontId="4" fillId="0" borderId="7" xfId="11" applyNumberFormat="true" applyFont="true" applyFill="true" applyBorder="true" applyAlignment="true">
      <alignment horizontal="center" vertical="center"/>
    </xf>
    <xf numFmtId="0" fontId="4" fillId="0" borderId="7" xfId="11" applyNumberFormat="true" applyFont="true" applyFill="true" applyBorder="true" applyAlignment="true">
      <alignment horizontal="center" vertical="center" wrapText="true"/>
    </xf>
    <xf numFmtId="179" fontId="8" fillId="0" borderId="7" xfId="11" applyNumberFormat="true" applyFont="true" applyFill="true" applyBorder="true" applyAlignment="true">
      <alignment horizontal="center" vertical="center"/>
    </xf>
    <xf numFmtId="0" fontId="18" fillId="0" borderId="7" xfId="11" applyNumberFormat="true" applyFont="true" applyFill="true" applyBorder="true" applyAlignment="true">
      <alignment horizontal="center" vertical="center"/>
    </xf>
    <xf numFmtId="176" fontId="18" fillId="0" borderId="7" xfId="2" applyNumberFormat="true" applyFont="true" applyFill="true" applyBorder="true" applyAlignment="true">
      <alignment horizontal="center" vertical="center"/>
    </xf>
    <xf numFmtId="0" fontId="18" fillId="0" borderId="7" xfId="2" applyNumberFormat="true" applyFont="true" applyFill="true" applyBorder="true" applyAlignment="true">
      <alignment horizontal="center" vertical="center"/>
    </xf>
    <xf numFmtId="177" fontId="18" fillId="0" borderId="7" xfId="11" applyNumberFormat="true" applyFont="true" applyFill="true" applyBorder="true" applyAlignment="true">
      <alignment horizontal="center" vertical="center"/>
    </xf>
    <xf numFmtId="176" fontId="18" fillId="0" borderId="7" xfId="11" applyNumberFormat="true" applyFont="true" applyFill="true" applyBorder="true" applyAlignment="true">
      <alignment horizontal="center" vertical="center"/>
    </xf>
    <xf numFmtId="0" fontId="10" fillId="0" borderId="0" xfId="11" applyNumberFormat="true" applyFont="true" applyFill="true" applyBorder="true" applyAlignment="true">
      <alignment vertical="center"/>
    </xf>
    <xf numFmtId="0" fontId="4" fillId="0" borderId="3" xfId="11" applyNumberFormat="true" applyFont="true" applyFill="true" applyBorder="true" applyAlignment="true">
      <alignment horizontal="center" vertical="center" wrapText="true"/>
    </xf>
    <xf numFmtId="0" fontId="13" fillId="0" borderId="0" xfId="11" applyNumberFormat="true" applyFont="true" applyFill="true" applyBorder="true" applyAlignment="true">
      <alignment vertical="center"/>
    </xf>
    <xf numFmtId="178" fontId="10" fillId="0" borderId="0" xfId="11" applyNumberFormat="true" applyFont="true" applyFill="true" applyBorder="true" applyAlignment="true">
      <alignment vertical="center"/>
    </xf>
    <xf numFmtId="0" fontId="19" fillId="0" borderId="0" xfId="11" applyNumberFormat="true" applyFont="true" applyFill="true" applyBorder="true" applyAlignment="true">
      <alignment vertical="center"/>
    </xf>
    <xf numFmtId="0" fontId="21" fillId="0" borderId="2" xfId="11" applyNumberFormat="true" applyFont="true" applyFill="true" applyBorder="true" applyAlignment="true">
      <alignment horizontal="center" vertical="center"/>
    </xf>
    <xf numFmtId="0" fontId="21" fillId="0" borderId="3" xfId="11" applyNumberFormat="true" applyFont="true" applyFill="true" applyBorder="true" applyAlignment="true">
      <alignment horizontal="center" vertical="center"/>
    </xf>
    <xf numFmtId="178" fontId="4" fillId="0" borderId="1" xfId="11" applyNumberFormat="true" applyFont="true" applyFill="true" applyBorder="true" applyAlignment="true">
      <alignment horizontal="center" vertical="center" wrapText="true"/>
    </xf>
    <xf numFmtId="178" fontId="4" fillId="0" borderId="5" xfId="11" applyNumberFormat="true" applyFont="true" applyFill="true" applyBorder="true" applyAlignment="true">
      <alignment horizontal="center" vertical="center" wrapText="true"/>
    </xf>
    <xf numFmtId="0" fontId="6" fillId="0" borderId="0" xfId="11" applyNumberFormat="true" applyFont="true" applyFill="true" applyBorder="true" applyAlignment="true">
      <alignment vertical="top"/>
    </xf>
    <xf numFmtId="0" fontId="13" fillId="0" borderId="7" xfId="11" applyNumberFormat="true" applyFont="true" applyFill="true" applyBorder="true" applyAlignment="true">
      <alignment horizontal="center" vertical="center"/>
    </xf>
    <xf numFmtId="179" fontId="5" fillId="0" borderId="0" xfId="11" applyNumberFormat="true" applyFont="true" applyFill="true" applyBorder="true" applyAlignment="true">
      <alignment vertical="center"/>
    </xf>
    <xf numFmtId="176" fontId="8" fillId="0" borderId="7" xfId="11" applyNumberFormat="true" applyFont="true" applyFill="true" applyBorder="true" applyAlignment="true">
      <alignment horizontal="center" vertical="center"/>
    </xf>
    <xf numFmtId="0" fontId="19" fillId="0" borderId="7" xfId="11" applyNumberFormat="true" applyFont="true" applyFill="true" applyBorder="true" applyAlignment="true">
      <alignment horizontal="center" vertical="center" wrapText="true"/>
    </xf>
    <xf numFmtId="0" fontId="19" fillId="0" borderId="7" xfId="11" applyNumberFormat="true" applyFont="true" applyFill="true" applyBorder="true" applyAlignment="true">
      <alignment horizontal="center" vertical="center"/>
    </xf>
    <xf numFmtId="0" fontId="18" fillId="0" borderId="7" xfId="11" applyFont="true" applyFill="true" applyBorder="true" applyAlignment="true">
      <alignment horizontal="center" vertical="center" wrapText="true"/>
    </xf>
    <xf numFmtId="0" fontId="9" fillId="0" borderId="0" xfId="11" applyNumberFormat="true" applyFont="true" applyFill="true" applyBorder="true" applyAlignment="true">
      <alignment vertical="center"/>
    </xf>
    <xf numFmtId="0" fontId="18" fillId="0" borderId="0" xfId="11" applyNumberFormat="true" applyFont="true" applyFill="true" applyBorder="true" applyAlignment="true">
      <alignment horizontal="center" vertical="center"/>
    </xf>
  </cellXfs>
  <cellStyles count="53">
    <cellStyle name="常规" xfId="0" builtinId="0"/>
    <cellStyle name="常规_水运及支持系统基本建设表" xfId="1"/>
    <cellStyle name="常规_专项资金——201年8纳入年初部门预算航道维护专项" xfId="2"/>
    <cellStyle name="强调文字颜色 6" xfId="3" builtinId="49"/>
    <cellStyle name="20% - 强调文字颜色 5" xfId="4" builtinId="46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强调文字颜色 3" xfId="10" builtinId="37"/>
    <cellStyle name="常规_附件6-1" xfId="11"/>
    <cellStyle name="60% - 强调文字颜色 2" xfId="12" builtinId="36"/>
    <cellStyle name="60% - 强调文字颜色 5" xfId="13" builtinId="48"/>
    <cellStyle name="40% - 强调文字颜色 2" xfId="14" builtinId="35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19979;&#36733;/&#21381;&#21457;&#25991;-20220311_13320220311150316/E:/&#26700;&#38754;/2020&#39044;&#31639;&#24037;&#20316;/&#21382;&#24180;&#39044;&#31639;&#25991;&#20214;/2020&#24180;&#39044;&#31639;&#36716;&#19979;&#36798;/&#34917;&#208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下级控制数"/>
      <sheetName val="数据源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true"/>
  </sheetPr>
  <dimension ref="A1:IJ35"/>
  <sheetViews>
    <sheetView showZeros="0" tabSelected="1" topLeftCell="C1" workbookViewId="0">
      <selection activeCell="M12" sqref="M12:M30"/>
    </sheetView>
  </sheetViews>
  <sheetFormatPr defaultColWidth="9" defaultRowHeight="15.75" customHeight="true"/>
  <cols>
    <col min="1" max="1" width="5.13333333333333" style="6" customWidth="true"/>
    <col min="2" max="2" width="28.75" style="7" customWidth="true"/>
    <col min="3" max="3" width="33" style="8" customWidth="true"/>
    <col min="4" max="4" width="10.25" style="9" customWidth="true"/>
    <col min="5" max="5" width="11.25" style="10" customWidth="true"/>
    <col min="6" max="6" width="9.38333333333333" style="10" customWidth="true"/>
    <col min="7" max="7" width="8.63333333333333" style="10" customWidth="true"/>
    <col min="8" max="8" width="9" style="10" customWidth="true"/>
    <col min="9" max="9" width="9" style="11" customWidth="true"/>
    <col min="10" max="10" width="9.75" style="11" customWidth="true"/>
    <col min="11" max="11" width="10.5" style="11" customWidth="true"/>
    <col min="12" max="12" width="10.6333333333333" style="11" customWidth="true"/>
    <col min="13" max="13" width="10.6333333333333" style="12" customWidth="true"/>
    <col min="14" max="14" width="11.5" style="13" customWidth="true"/>
    <col min="15" max="15" width="23.6333333333333" style="14" customWidth="true"/>
    <col min="16" max="223" width="9" style="11" customWidth="true"/>
    <col min="224" max="232" width="9" style="15" customWidth="true"/>
    <col min="233" max="244" width="9" style="16" customWidth="true"/>
    <col min="245" max="16384" width="9" style="17"/>
  </cols>
  <sheetData>
    <row r="1" customHeight="true" spans="1:2">
      <c r="A1" s="18"/>
      <c r="B1" s="18"/>
    </row>
    <row r="2" ht="38.1" customHeight="true" spans="1:1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="1" customFormat="true" ht="20.1" customHeight="true" spans="1:244">
      <c r="A3" s="20"/>
      <c r="B3" s="21"/>
      <c r="C3" s="22"/>
      <c r="D3" s="23"/>
      <c r="E3" s="47"/>
      <c r="F3" s="47"/>
      <c r="G3" s="47"/>
      <c r="H3" s="47"/>
      <c r="I3" s="57"/>
      <c r="J3" s="57"/>
      <c r="K3" s="57"/>
      <c r="L3" s="57"/>
      <c r="M3" s="59"/>
      <c r="N3" s="60"/>
      <c r="O3" s="61" t="s">
        <v>1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</row>
    <row r="4" s="2" customFormat="true" ht="41.1" customHeight="true" spans="1:244">
      <c r="A4" s="24" t="s">
        <v>2</v>
      </c>
      <c r="B4" s="25" t="s">
        <v>3</v>
      </c>
      <c r="C4" s="26" t="s">
        <v>4</v>
      </c>
      <c r="D4" s="27"/>
      <c r="E4" s="27"/>
      <c r="F4" s="27"/>
      <c r="G4" s="27"/>
      <c r="H4" s="48"/>
      <c r="I4" s="32" t="s">
        <v>5</v>
      </c>
      <c r="J4" s="58"/>
      <c r="K4" s="58"/>
      <c r="L4" s="33"/>
      <c r="M4" s="62" t="s">
        <v>6</v>
      </c>
      <c r="N4" s="63"/>
      <c r="O4" s="24" t="s">
        <v>7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</row>
    <row r="5" s="2" customFormat="true" ht="30" customHeight="true" spans="1:244">
      <c r="A5" s="28"/>
      <c r="B5" s="29"/>
      <c r="C5" s="25" t="s">
        <v>8</v>
      </c>
      <c r="D5" s="24" t="s">
        <v>9</v>
      </c>
      <c r="E5" s="26" t="s">
        <v>10</v>
      </c>
      <c r="F5" s="27"/>
      <c r="G5" s="27"/>
      <c r="H5" s="48"/>
      <c r="I5" s="25" t="s">
        <v>11</v>
      </c>
      <c r="J5" s="24" t="s">
        <v>12</v>
      </c>
      <c r="K5" s="24" t="s">
        <v>13</v>
      </c>
      <c r="L5" s="24" t="s">
        <v>14</v>
      </c>
      <c r="M5" s="25" t="s">
        <v>15</v>
      </c>
      <c r="N5" s="64" t="s">
        <v>16</v>
      </c>
      <c r="O5" s="28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</row>
    <row r="6" s="3" customFormat="true" ht="41.25" customHeight="true" spans="1:244">
      <c r="A6" s="30"/>
      <c r="B6" s="31"/>
      <c r="C6" s="31"/>
      <c r="D6" s="30"/>
      <c r="E6" s="49" t="s">
        <v>11</v>
      </c>
      <c r="F6" s="50" t="s">
        <v>12</v>
      </c>
      <c r="G6" s="50" t="s">
        <v>13</v>
      </c>
      <c r="H6" s="50" t="s">
        <v>17</v>
      </c>
      <c r="I6" s="31"/>
      <c r="J6" s="30"/>
      <c r="K6" s="30"/>
      <c r="L6" s="30"/>
      <c r="M6" s="31"/>
      <c r="N6" s="65"/>
      <c r="O6" s="30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</row>
    <row r="7" s="4" customFormat="true" ht="36" customHeight="true" spans="1:244">
      <c r="A7" s="32" t="s">
        <v>18</v>
      </c>
      <c r="B7" s="33"/>
      <c r="C7" s="34"/>
      <c r="D7" s="35"/>
      <c r="E7" s="51">
        <f t="shared" ref="E7:O7" si="0">SUM(E9:E34)-E14</f>
        <v>352814.5153</v>
      </c>
      <c r="F7" s="51">
        <f t="shared" si="0"/>
        <v>106884</v>
      </c>
      <c r="G7" s="51">
        <f t="shared" si="0"/>
        <v>172945.5153</v>
      </c>
      <c r="H7" s="51">
        <f t="shared" si="0"/>
        <v>63485</v>
      </c>
      <c r="I7" s="51">
        <f t="shared" si="0"/>
        <v>90410.86</v>
      </c>
      <c r="J7" s="51">
        <f t="shared" si="0"/>
        <v>12640</v>
      </c>
      <c r="K7" s="51">
        <f t="shared" si="0"/>
        <v>71916.86</v>
      </c>
      <c r="L7" s="51">
        <f t="shared" si="0"/>
        <v>5854</v>
      </c>
      <c r="M7" s="51">
        <f t="shared" si="0"/>
        <v>26351.0045</v>
      </c>
      <c r="N7" s="51">
        <f>SUM(N9:N34)</f>
        <v>26351.0045</v>
      </c>
      <c r="O7" s="67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</row>
    <row r="8" s="4" customFormat="true" ht="24" customHeight="true" spans="1:244">
      <c r="A8" s="35"/>
      <c r="B8" s="36" t="s">
        <v>19</v>
      </c>
      <c r="C8" s="37"/>
      <c r="D8" s="35"/>
      <c r="E8" s="51"/>
      <c r="F8" s="51"/>
      <c r="G8" s="51"/>
      <c r="H8" s="51"/>
      <c r="I8" s="51"/>
      <c r="J8" s="51"/>
      <c r="K8" s="51"/>
      <c r="L8" s="51"/>
      <c r="M8" s="51"/>
      <c r="N8" s="69"/>
      <c r="O8" s="67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</row>
    <row r="9" s="4" customFormat="true" ht="57" customHeight="true" spans="1:244">
      <c r="A9" s="38">
        <v>1</v>
      </c>
      <c r="B9" s="39" t="s">
        <v>20</v>
      </c>
      <c r="C9" s="39" t="s">
        <v>21</v>
      </c>
      <c r="D9" s="40" t="s">
        <v>22</v>
      </c>
      <c r="E9" s="40">
        <v>47052</v>
      </c>
      <c r="F9" s="40">
        <v>0</v>
      </c>
      <c r="G9" s="40">
        <v>47052</v>
      </c>
      <c r="H9" s="40">
        <v>0</v>
      </c>
      <c r="I9" s="55">
        <f>SUM(J9:L9)</f>
        <v>39450</v>
      </c>
      <c r="J9" s="52">
        <v>0</v>
      </c>
      <c r="K9" s="55">
        <v>39450</v>
      </c>
      <c r="L9" s="55">
        <v>0</v>
      </c>
      <c r="M9" s="55">
        <f>SUM(N9:N9)</f>
        <v>5000</v>
      </c>
      <c r="N9" s="40">
        <v>5000</v>
      </c>
      <c r="O9" s="70" t="s">
        <v>23</v>
      </c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</row>
    <row r="10" s="4" customFormat="true" ht="82" customHeight="true" spans="1:244">
      <c r="A10" s="38">
        <v>2</v>
      </c>
      <c r="B10" s="39" t="s">
        <v>24</v>
      </c>
      <c r="C10" s="39" t="s">
        <v>25</v>
      </c>
      <c r="D10" s="40" t="s">
        <v>26</v>
      </c>
      <c r="E10" s="40">
        <v>40746</v>
      </c>
      <c r="F10" s="40">
        <v>12640</v>
      </c>
      <c r="G10" s="40">
        <v>22252</v>
      </c>
      <c r="H10" s="40">
        <v>5854</v>
      </c>
      <c r="I10" s="55">
        <v>32815</v>
      </c>
      <c r="J10" s="52">
        <v>12640</v>
      </c>
      <c r="K10" s="55">
        <v>14321</v>
      </c>
      <c r="L10" s="55">
        <v>5854</v>
      </c>
      <c r="M10" s="55">
        <v>4000</v>
      </c>
      <c r="N10" s="55">
        <v>4000</v>
      </c>
      <c r="O10" s="70" t="s">
        <v>23</v>
      </c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</row>
    <row r="11" s="4" customFormat="true" ht="26" customHeight="true" spans="1:244">
      <c r="A11" s="35"/>
      <c r="B11" s="36" t="s">
        <v>27</v>
      </c>
      <c r="C11" s="39"/>
      <c r="D11" s="41"/>
      <c r="E11" s="52"/>
      <c r="F11" s="53"/>
      <c r="G11" s="54"/>
      <c r="H11" s="41"/>
      <c r="I11" s="55"/>
      <c r="J11" s="41"/>
      <c r="K11" s="41"/>
      <c r="L11" s="41"/>
      <c r="M11" s="41"/>
      <c r="N11" s="52"/>
      <c r="O11" s="71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</row>
    <row r="12" s="4" customFormat="true" ht="46" customHeight="true" spans="1:244">
      <c r="A12" s="35">
        <v>3</v>
      </c>
      <c r="B12" s="39" t="s">
        <v>28</v>
      </c>
      <c r="C12" s="39" t="s">
        <v>29</v>
      </c>
      <c r="D12" s="41" t="s">
        <v>30</v>
      </c>
      <c r="E12" s="40">
        <f>F12+G12+H12</f>
        <v>160000</v>
      </c>
      <c r="F12" s="40">
        <v>80000</v>
      </c>
      <c r="G12" s="40">
        <v>24000</v>
      </c>
      <c r="H12" s="40">
        <v>56000</v>
      </c>
      <c r="I12" s="55">
        <f>SUM(J12:L12)</f>
        <v>1543</v>
      </c>
      <c r="J12" s="52"/>
      <c r="K12" s="55">
        <v>1543</v>
      </c>
      <c r="L12" s="55"/>
      <c r="M12" s="55">
        <v>60</v>
      </c>
      <c r="N12" s="52">
        <v>60</v>
      </c>
      <c r="O12" s="70" t="s">
        <v>31</v>
      </c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</row>
    <row r="13" s="4" customFormat="true" ht="46" customHeight="true" spans="1:244">
      <c r="A13" s="35">
        <v>4</v>
      </c>
      <c r="B13" s="39" t="s">
        <v>32</v>
      </c>
      <c r="C13" s="39" t="s">
        <v>33</v>
      </c>
      <c r="D13" s="40" t="s">
        <v>34</v>
      </c>
      <c r="E13" s="40">
        <v>32622</v>
      </c>
      <c r="F13" s="40">
        <v>14244</v>
      </c>
      <c r="G13" s="40">
        <v>16747</v>
      </c>
      <c r="H13" s="40">
        <v>1631</v>
      </c>
      <c r="I13" s="55">
        <v>20</v>
      </c>
      <c r="J13" s="52"/>
      <c r="K13" s="55">
        <v>20</v>
      </c>
      <c r="L13" s="55"/>
      <c r="M13" s="55">
        <f>SUM(N13:N13)</f>
        <v>73.888</v>
      </c>
      <c r="N13" s="52">
        <v>73.888</v>
      </c>
      <c r="O13" s="70" t="s">
        <v>23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</row>
    <row r="14" s="4" customFormat="true" ht="24.95" customHeight="true" spans="1:244">
      <c r="A14" s="35">
        <v>5</v>
      </c>
      <c r="B14" s="42" t="s">
        <v>35</v>
      </c>
      <c r="C14" s="43"/>
      <c r="D14" s="41"/>
      <c r="E14" s="52"/>
      <c r="F14" s="52"/>
      <c r="G14" s="55"/>
      <c r="H14" s="52"/>
      <c r="I14" s="55"/>
      <c r="J14" s="52"/>
      <c r="K14" s="55"/>
      <c r="L14" s="55"/>
      <c r="M14" s="52"/>
      <c r="N14" s="52"/>
      <c r="O14" s="70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</row>
    <row r="15" s="4" customFormat="true" ht="38" customHeight="true" spans="1:244">
      <c r="A15" s="44" t="s">
        <v>36</v>
      </c>
      <c r="B15" s="39" t="s">
        <v>37</v>
      </c>
      <c r="C15" s="39" t="s">
        <v>38</v>
      </c>
      <c r="D15" s="40"/>
      <c r="E15" s="40">
        <v>459.8</v>
      </c>
      <c r="F15" s="40"/>
      <c r="G15" s="40">
        <v>459.8</v>
      </c>
      <c r="H15" s="40"/>
      <c r="I15" s="52">
        <f t="shared" ref="I15:I20" si="1">SUM(J15:L15)</f>
        <v>440.5</v>
      </c>
      <c r="J15" s="52"/>
      <c r="K15" s="52">
        <v>440.5</v>
      </c>
      <c r="L15" s="55"/>
      <c r="M15" s="52">
        <v>19.3</v>
      </c>
      <c r="N15" s="52">
        <v>19.3</v>
      </c>
      <c r="O15" s="70" t="s">
        <v>23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</row>
    <row r="16" s="4" customFormat="true" ht="28" customHeight="true" spans="1:244">
      <c r="A16" s="35"/>
      <c r="B16" s="39" t="s">
        <v>39</v>
      </c>
      <c r="C16" s="39" t="s">
        <v>40</v>
      </c>
      <c r="D16" s="40"/>
      <c r="E16" s="40">
        <v>275.0646</v>
      </c>
      <c r="F16" s="40"/>
      <c r="G16" s="40">
        <v>275.0646</v>
      </c>
      <c r="H16" s="40"/>
      <c r="I16" s="52">
        <f t="shared" si="1"/>
        <v>255.9</v>
      </c>
      <c r="J16" s="52"/>
      <c r="K16" s="52">
        <v>255.9</v>
      </c>
      <c r="L16" s="55"/>
      <c r="M16" s="52">
        <v>19.1658</v>
      </c>
      <c r="N16" s="52">
        <v>19.1658</v>
      </c>
      <c r="O16" s="70" t="s">
        <v>23</v>
      </c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</row>
    <row r="17" s="4" customFormat="true" ht="27" customHeight="true" spans="1:244">
      <c r="A17" s="35"/>
      <c r="B17" s="39" t="s">
        <v>41</v>
      </c>
      <c r="C17" s="39" t="s">
        <v>42</v>
      </c>
      <c r="D17" s="40"/>
      <c r="E17" s="40">
        <v>93.6507</v>
      </c>
      <c r="F17" s="40"/>
      <c r="G17" s="40">
        <v>93.6507</v>
      </c>
      <c r="H17" s="40"/>
      <c r="I17" s="52">
        <f t="shared" si="1"/>
        <v>83.66</v>
      </c>
      <c r="J17" s="52"/>
      <c r="K17" s="52">
        <v>83.66</v>
      </c>
      <c r="L17" s="55"/>
      <c r="M17" s="52">
        <v>9.9907</v>
      </c>
      <c r="N17" s="52">
        <v>9.9907</v>
      </c>
      <c r="O17" s="70" t="s">
        <v>23</v>
      </c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</row>
    <row r="18" s="4" customFormat="true" ht="30" customHeight="true" spans="1:244">
      <c r="A18" s="35"/>
      <c r="B18" s="39" t="s">
        <v>43</v>
      </c>
      <c r="C18" s="40" t="s">
        <v>44</v>
      </c>
      <c r="D18" s="40"/>
      <c r="E18" s="40">
        <v>65</v>
      </c>
      <c r="F18" s="40"/>
      <c r="G18" s="40">
        <v>65</v>
      </c>
      <c r="H18" s="40"/>
      <c r="I18" s="52">
        <f t="shared" si="1"/>
        <v>20</v>
      </c>
      <c r="J18" s="52"/>
      <c r="K18" s="52">
        <v>20</v>
      </c>
      <c r="L18" s="55"/>
      <c r="M18" s="52">
        <v>20</v>
      </c>
      <c r="N18" s="52">
        <v>20</v>
      </c>
      <c r="O18" s="70" t="s">
        <v>23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</row>
    <row r="19" s="4" customFormat="true" ht="28.5" customHeight="true" spans="1:244">
      <c r="A19" s="35"/>
      <c r="B19" s="39" t="s">
        <v>45</v>
      </c>
      <c r="C19" s="39" t="s">
        <v>46</v>
      </c>
      <c r="D19" s="40"/>
      <c r="E19" s="40">
        <v>89.2</v>
      </c>
      <c r="F19" s="40"/>
      <c r="G19" s="40">
        <v>89.2</v>
      </c>
      <c r="H19" s="40"/>
      <c r="I19" s="52">
        <f t="shared" si="1"/>
        <v>20</v>
      </c>
      <c r="J19" s="52">
        <v>0</v>
      </c>
      <c r="K19" s="52">
        <v>20</v>
      </c>
      <c r="L19" s="55"/>
      <c r="M19" s="52">
        <v>20</v>
      </c>
      <c r="N19" s="52">
        <v>20</v>
      </c>
      <c r="O19" s="70" t="s">
        <v>23</v>
      </c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</row>
    <row r="20" s="4" customFormat="true" ht="34" customHeight="true" spans="1:244">
      <c r="A20" s="35"/>
      <c r="B20" s="39" t="s">
        <v>47</v>
      </c>
      <c r="C20" s="39" t="s">
        <v>48</v>
      </c>
      <c r="D20" s="40"/>
      <c r="E20" s="40">
        <v>73.8</v>
      </c>
      <c r="F20" s="40"/>
      <c r="G20" s="40">
        <v>73.8</v>
      </c>
      <c r="H20" s="40"/>
      <c r="I20" s="52">
        <f t="shared" si="1"/>
        <v>20</v>
      </c>
      <c r="J20" s="52"/>
      <c r="K20" s="52">
        <v>20</v>
      </c>
      <c r="L20" s="55"/>
      <c r="M20" s="52">
        <v>20</v>
      </c>
      <c r="N20" s="52">
        <v>20</v>
      </c>
      <c r="O20" s="70" t="s">
        <v>23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</row>
    <row r="21" s="4" customFormat="true" ht="28" customHeight="true" spans="1:244">
      <c r="A21" s="35"/>
      <c r="B21" s="39" t="s">
        <v>49</v>
      </c>
      <c r="C21" s="39" t="s">
        <v>50</v>
      </c>
      <c r="D21" s="40"/>
      <c r="E21" s="40">
        <v>441</v>
      </c>
      <c r="F21" s="40"/>
      <c r="G21" s="40">
        <v>441</v>
      </c>
      <c r="H21" s="40"/>
      <c r="I21" s="52">
        <v>306.8</v>
      </c>
      <c r="J21" s="52"/>
      <c r="K21" s="52">
        <v>306.8</v>
      </c>
      <c r="L21" s="55"/>
      <c r="M21" s="52">
        <v>76.66</v>
      </c>
      <c r="N21" s="52">
        <v>76.66</v>
      </c>
      <c r="O21" s="70" t="s">
        <v>51</v>
      </c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</row>
    <row r="22" s="4" customFormat="true" ht="43" customHeight="true" spans="1:244">
      <c r="A22" s="35"/>
      <c r="B22" s="39" t="s">
        <v>52</v>
      </c>
      <c r="C22" s="39" t="s">
        <v>53</v>
      </c>
      <c r="D22" s="40"/>
      <c r="E22" s="40">
        <v>9500</v>
      </c>
      <c r="F22" s="40"/>
      <c r="G22" s="40"/>
      <c r="H22" s="40"/>
      <c r="I22" s="52">
        <f>SUM(J22:L22)</f>
        <v>100</v>
      </c>
      <c r="J22" s="52"/>
      <c r="K22" s="52">
        <v>100</v>
      </c>
      <c r="L22" s="55"/>
      <c r="M22" s="52">
        <v>10</v>
      </c>
      <c r="N22" s="52">
        <v>10</v>
      </c>
      <c r="O22" s="70" t="s">
        <v>23</v>
      </c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</row>
    <row r="23" s="4" customFormat="true" ht="45" customHeight="true" spans="1:244">
      <c r="A23" s="35"/>
      <c r="B23" s="39" t="s">
        <v>54</v>
      </c>
      <c r="C23" s="39" t="s">
        <v>55</v>
      </c>
      <c r="D23" s="40"/>
      <c r="E23" s="40"/>
      <c r="F23" s="40"/>
      <c r="G23" s="40"/>
      <c r="H23" s="40"/>
      <c r="I23" s="52">
        <v>0</v>
      </c>
      <c r="J23" s="52"/>
      <c r="K23" s="52">
        <v>0</v>
      </c>
      <c r="L23" s="55"/>
      <c r="M23" s="52">
        <v>10</v>
      </c>
      <c r="N23" s="52">
        <v>10</v>
      </c>
      <c r="O23" s="70" t="s">
        <v>23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</row>
    <row r="24" s="4" customFormat="true" ht="48" customHeight="true" spans="1:244">
      <c r="A24" s="35"/>
      <c r="B24" s="39" t="s">
        <v>56</v>
      </c>
      <c r="C24" s="39" t="s">
        <v>57</v>
      </c>
      <c r="D24" s="40"/>
      <c r="E24" s="40"/>
      <c r="F24" s="40"/>
      <c r="G24" s="40"/>
      <c r="H24" s="40"/>
      <c r="I24" s="52">
        <v>0</v>
      </c>
      <c r="J24" s="52"/>
      <c r="K24" s="52">
        <v>0</v>
      </c>
      <c r="L24" s="55"/>
      <c r="M24" s="52">
        <v>10</v>
      </c>
      <c r="N24" s="52">
        <v>10</v>
      </c>
      <c r="O24" s="70" t="s">
        <v>23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</row>
    <row r="25" s="4" customFormat="true" ht="72" customHeight="true" spans="1:244">
      <c r="A25" s="35"/>
      <c r="B25" s="39" t="s">
        <v>58</v>
      </c>
      <c r="C25" s="39" t="s">
        <v>59</v>
      </c>
      <c r="D25" s="40"/>
      <c r="E25" s="40"/>
      <c r="F25" s="40"/>
      <c r="G25" s="40"/>
      <c r="H25" s="40"/>
      <c r="I25" s="52">
        <v>0</v>
      </c>
      <c r="J25" s="52"/>
      <c r="K25" s="52">
        <v>0</v>
      </c>
      <c r="L25" s="55"/>
      <c r="M25" s="52">
        <v>10</v>
      </c>
      <c r="N25" s="52">
        <v>10</v>
      </c>
      <c r="O25" s="70" t="s">
        <v>23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</row>
    <row r="26" s="4" customFormat="true" ht="68" customHeight="true" spans="1:244">
      <c r="A26" s="35"/>
      <c r="B26" s="39" t="s">
        <v>60</v>
      </c>
      <c r="C26" s="39" t="s">
        <v>61</v>
      </c>
      <c r="D26" s="40"/>
      <c r="E26" s="40"/>
      <c r="F26" s="40"/>
      <c r="G26" s="40"/>
      <c r="H26" s="40"/>
      <c r="I26" s="52">
        <v>0</v>
      </c>
      <c r="J26" s="52"/>
      <c r="K26" s="52">
        <v>0</v>
      </c>
      <c r="L26" s="55"/>
      <c r="M26" s="52">
        <v>10</v>
      </c>
      <c r="N26" s="52">
        <v>10</v>
      </c>
      <c r="O26" s="70" t="s">
        <v>23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</row>
    <row r="27" s="4" customFormat="true" ht="57.95" customHeight="true" spans="1:244">
      <c r="A27" s="35"/>
      <c r="B27" s="39" t="s">
        <v>62</v>
      </c>
      <c r="C27" s="39" t="s">
        <v>63</v>
      </c>
      <c r="D27" s="40"/>
      <c r="E27" s="40"/>
      <c r="F27" s="40"/>
      <c r="G27" s="40"/>
      <c r="H27" s="40"/>
      <c r="I27" s="52">
        <v>0</v>
      </c>
      <c r="J27" s="52"/>
      <c r="K27" s="52">
        <v>0</v>
      </c>
      <c r="L27" s="55"/>
      <c r="M27" s="52">
        <v>5</v>
      </c>
      <c r="N27" s="52">
        <v>5</v>
      </c>
      <c r="O27" s="70" t="s">
        <v>23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</row>
    <row r="28" s="4" customFormat="true" ht="28" customHeight="true" spans="1:244">
      <c r="A28" s="35"/>
      <c r="B28" s="39" t="s">
        <v>64</v>
      </c>
      <c r="C28" s="39" t="s">
        <v>65</v>
      </c>
      <c r="D28" s="40"/>
      <c r="E28" s="40"/>
      <c r="F28" s="40"/>
      <c r="G28" s="40"/>
      <c r="H28" s="40"/>
      <c r="I28" s="52"/>
      <c r="J28" s="52"/>
      <c r="K28" s="52"/>
      <c r="L28" s="55"/>
      <c r="M28" s="52">
        <f>N28</f>
        <v>10</v>
      </c>
      <c r="N28" s="52">
        <v>10</v>
      </c>
      <c r="O28" s="70" t="s">
        <v>23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</row>
    <row r="29" s="4" customFormat="true" ht="28" customHeight="true" spans="1:244">
      <c r="A29" s="35"/>
      <c r="B29" s="39" t="s">
        <v>66</v>
      </c>
      <c r="C29" s="39"/>
      <c r="D29" s="40"/>
      <c r="E29" s="40"/>
      <c r="F29" s="40"/>
      <c r="G29" s="40"/>
      <c r="H29" s="40"/>
      <c r="I29" s="52"/>
      <c r="J29" s="52"/>
      <c r="K29" s="52"/>
      <c r="L29" s="55"/>
      <c r="M29" s="52">
        <v>30</v>
      </c>
      <c r="N29" s="52">
        <v>30</v>
      </c>
      <c r="O29" s="70" t="s">
        <v>23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</row>
    <row r="30" s="4" customFormat="true" ht="21" customHeight="true" spans="1:244">
      <c r="A30" s="35"/>
      <c r="B30" s="39" t="s">
        <v>67</v>
      </c>
      <c r="C30" s="39"/>
      <c r="D30" s="40"/>
      <c r="E30" s="40"/>
      <c r="F30" s="40"/>
      <c r="G30" s="40"/>
      <c r="H30" s="40"/>
      <c r="I30" s="52"/>
      <c r="J30" s="52"/>
      <c r="K30" s="52"/>
      <c r="L30" s="55"/>
      <c r="M30" s="52">
        <v>1086</v>
      </c>
      <c r="N30" s="52">
        <v>1086</v>
      </c>
      <c r="O30" s="70" t="s">
        <v>68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</row>
    <row r="31" s="4" customFormat="true" ht="23" customHeight="true" spans="1:244">
      <c r="A31" s="35"/>
      <c r="B31" s="42" t="s">
        <v>69</v>
      </c>
      <c r="C31" s="39"/>
      <c r="D31" s="45"/>
      <c r="E31" s="41"/>
      <c r="F31" s="52"/>
      <c r="G31" s="52"/>
      <c r="H31" s="55"/>
      <c r="I31" s="52"/>
      <c r="J31" s="55"/>
      <c r="K31" s="52"/>
      <c r="L31" s="55"/>
      <c r="M31" s="52"/>
      <c r="N31" s="52">
        <v>0</v>
      </c>
      <c r="O31" s="70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</row>
    <row r="32" s="5" customFormat="true" ht="27.95" customHeight="true" spans="1:224">
      <c r="A32" s="35">
        <v>6</v>
      </c>
      <c r="B32" s="46" t="s">
        <v>70</v>
      </c>
      <c r="C32" s="46"/>
      <c r="D32" s="40" t="s">
        <v>71</v>
      </c>
      <c r="E32" s="40">
        <v>14397</v>
      </c>
      <c r="F32" s="40"/>
      <c r="G32" s="40">
        <v>14397</v>
      </c>
      <c r="H32" s="40"/>
      <c r="I32" s="55">
        <f>SUM(J32:L32)</f>
        <v>12306</v>
      </c>
      <c r="J32" s="52"/>
      <c r="K32" s="52">
        <v>12306</v>
      </c>
      <c r="L32" s="52"/>
      <c r="M32" s="55">
        <v>1000</v>
      </c>
      <c r="N32" s="72">
        <v>1000</v>
      </c>
      <c r="O32" s="70" t="s">
        <v>23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</row>
    <row r="33" s="5" customFormat="true" ht="28" customHeight="true" spans="1:224">
      <c r="A33" s="35">
        <v>7</v>
      </c>
      <c r="B33" s="46" t="s">
        <v>72</v>
      </c>
      <c r="C33" s="46"/>
      <c r="D33" s="40" t="s">
        <v>73</v>
      </c>
      <c r="E33" s="40">
        <v>24000</v>
      </c>
      <c r="F33" s="40"/>
      <c r="G33" s="40">
        <v>24000</v>
      </c>
      <c r="H33" s="40"/>
      <c r="I33" s="55">
        <f>SUM(J33:L33)</f>
        <v>30</v>
      </c>
      <c r="J33" s="52"/>
      <c r="K33" s="52">
        <v>30</v>
      </c>
      <c r="L33" s="52"/>
      <c r="M33" s="55">
        <v>30</v>
      </c>
      <c r="N33" s="72">
        <v>30</v>
      </c>
      <c r="O33" s="70" t="s">
        <v>23</v>
      </c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</row>
    <row r="34" s="5" customFormat="true" ht="51.95" customHeight="true" spans="1:224">
      <c r="A34" s="35">
        <v>8</v>
      </c>
      <c r="B34" s="46" t="s">
        <v>74</v>
      </c>
      <c r="C34" s="46" t="s">
        <v>75</v>
      </c>
      <c r="D34" s="40" t="s">
        <v>76</v>
      </c>
      <c r="E34" s="56">
        <f>F34+G34+H34</f>
        <v>23000</v>
      </c>
      <c r="F34" s="40"/>
      <c r="G34" s="40">
        <v>23000</v>
      </c>
      <c r="H34" s="40"/>
      <c r="I34" s="55">
        <f>SUM(J34:L34)</f>
        <v>3000</v>
      </c>
      <c r="J34" s="52"/>
      <c r="K34" s="52">
        <v>3000</v>
      </c>
      <c r="L34" s="52"/>
      <c r="M34" s="55">
        <v>14821</v>
      </c>
      <c r="N34" s="72">
        <v>14821</v>
      </c>
      <c r="O34" s="70" t="s">
        <v>77</v>
      </c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</row>
    <row r="35" customHeight="true" spans="13:13">
      <c r="M35" s="74"/>
    </row>
  </sheetData>
  <mergeCells count="18">
    <mergeCell ref="A1:B1"/>
    <mergeCell ref="A2:O2"/>
    <mergeCell ref="C4:H4"/>
    <mergeCell ref="I4:L4"/>
    <mergeCell ref="M4:N4"/>
    <mergeCell ref="E5:H5"/>
    <mergeCell ref="A7:B7"/>
    <mergeCell ref="A4:A6"/>
    <mergeCell ref="B4:B6"/>
    <mergeCell ref="C5:C6"/>
    <mergeCell ref="D5:D6"/>
    <mergeCell ref="I5:I6"/>
    <mergeCell ref="J5:J6"/>
    <mergeCell ref="K5:K6"/>
    <mergeCell ref="L5:L6"/>
    <mergeCell ref="M5:M6"/>
    <mergeCell ref="N5:N6"/>
    <mergeCell ref="O4:O6"/>
  </mergeCells>
  <printOptions horizontalCentered="true"/>
  <pageMargins left="0.472222222222222" right="0.275" top="0.629861111111111" bottom="0.708333333333333" header="0.511805555555556" footer="0.511805555555556"/>
  <pageSetup paperSize="8" scale="94" fitToHeight="0" orientation="landscape" useFirstPageNumber="true" horizontalDpi="600"/>
  <headerFooter alignWithMargins="0">
    <oddHeader>&amp;L附件5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省航道局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内河航道建设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郑怀珏</dc:creator>
  <cp:lastModifiedBy>孙宇强</cp:lastModifiedBy>
  <dcterms:created xsi:type="dcterms:W3CDTF">2021-08-12T11:14:00Z</dcterms:created>
  <dcterms:modified xsi:type="dcterms:W3CDTF">2022-03-11T15:38:59Z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