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45" windowHeight="11550" activeTab="1"/>
  </bookViews>
  <sheets>
    <sheet name="打印版" sheetId="1" state="hidden" r:id="rId1"/>
    <sheet name="Sheet1" sheetId="2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<sst xmlns="http://schemas.openxmlformats.org/spreadsheetml/2006/main" count="51" uniqueCount="28">
  <si>
    <t>项    目</t>
  </si>
  <si>
    <t>投资完成情况</t>
  </si>
  <si>
    <t>本年投资目标任务（万元）</t>
  </si>
  <si>
    <t>本年累计完成投资（万元）</t>
  </si>
  <si>
    <t>去年投资计划 （万元）</t>
  </si>
  <si>
    <t>去年同期累计完成投资（万元）</t>
  </si>
  <si>
    <t>本年实际完成为去年同期的%</t>
  </si>
  <si>
    <t>本年实际完成为年计划的%</t>
  </si>
  <si>
    <t>去年同期完成为年计划的%</t>
  </si>
  <si>
    <t>合    计</t>
  </si>
  <si>
    <t>一、公路项目</t>
  </si>
  <si>
    <t xml:space="preserve">    高速公路</t>
  </si>
  <si>
    <t xml:space="preserve">    普通国省道</t>
  </si>
  <si>
    <t xml:space="preserve">    农村公路</t>
  </si>
  <si>
    <t>二、港口项目</t>
  </si>
  <si>
    <t>三、航道项目</t>
  </si>
  <si>
    <t>四、公路客货站场及其他</t>
  </si>
  <si>
    <t>2022年1-4月广东省公路水路固定资产投资完成情况</t>
  </si>
  <si>
    <t>1-4月累计完成投资（万元）</t>
  </si>
  <si>
    <t>当月完成投资（万元）</t>
  </si>
  <si>
    <t>去年当月完成投资（万元）</t>
  </si>
  <si>
    <t>本年当月完成为去年同期的%</t>
  </si>
  <si>
    <t>说明：本表目标任务为厅上报交通运输部口径。</t>
  </si>
  <si>
    <t>2020年</t>
  </si>
  <si>
    <t>2019年</t>
  </si>
  <si>
    <t>3月投资</t>
  </si>
  <si>
    <t>2月投资</t>
  </si>
  <si>
    <t>广州南沙港疏港铁路工程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</si>
</sst>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.00_ "/>
    <numFmt numFmtId="180" formatCode="0.0%"/>
    <numFmt numFmtId="181" formatCode="0.00_ "/>
    <numFmt numFmtId="182" formatCode="0.0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8"/>
      <name val="黑体"/>
      <family val="3"/>
    </font>
    <font>
      <b/>
      <sz val="18"/>
      <color indexed="10"/>
      <name val="黑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9"/>
      <color rgb="FF000000"/>
      <name val="Calibri"/>
      <family val="0"/>
    </font>
    <font>
      <b/>
      <sz val="18"/>
      <color theme="1"/>
      <name val="黑体"/>
      <family val="3"/>
    </font>
    <font>
      <b/>
      <sz val="18"/>
      <color rgb="FFFF0000"/>
      <name val="黑体"/>
      <family val="3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42" fillId="0" borderId="0">
      <alignment vertical="center"/>
      <protection/>
    </xf>
  </cellStyleXfs>
  <cellXfs count="58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10" xfId="0" applyNumberFormat="1" applyFill="1" applyBorder="1" applyAlignment="1" applyProtection="1">
      <alignment horizontal="center" vertical="center"/>
      <protection locked="0"/>
    </xf>
    <xf numFmtId="177" fontId="2" fillId="34" borderId="11" xfId="0" applyNumberFormat="1" applyFont="1" applyFill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Font="1" applyFill="1" applyBorder="1" applyAlignment="1" applyProtection="1">
      <alignment horizontal="center" vertical="center"/>
      <protection locked="0"/>
    </xf>
    <xf numFmtId="176" fontId="42" fillId="0" borderId="10" xfId="63" applyNumberFormat="1" applyBorder="1" applyAlignment="1">
      <alignment horizontal="center" vertical="center"/>
      <protection/>
    </xf>
    <xf numFmtId="49" fontId="2" fillId="33" borderId="12" xfId="0" applyNumberFormat="1" applyFont="1" applyFill="1" applyBorder="1" applyAlignment="1">
      <alignment horizontal="left" vertical="center" wrapText="1"/>
    </xf>
    <xf numFmtId="177" fontId="2" fillId="33" borderId="0" xfId="0" applyNumberFormat="1" applyFont="1" applyFill="1" applyAlignment="1">
      <alignment horizontal="right" vertical="center"/>
    </xf>
    <xf numFmtId="176" fontId="0" fillId="33" borderId="0" xfId="0" applyNumberFormat="1" applyFill="1" applyAlignment="1">
      <alignment horizontal="center" vertical="center"/>
    </xf>
    <xf numFmtId="177" fontId="0" fillId="33" borderId="0" xfId="0" applyNumberFormat="1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4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0" fillId="0" borderId="0" xfId="0" applyFont="1" applyFill="1" applyAlignment="1">
      <alignment vertical="center"/>
    </xf>
    <xf numFmtId="0" fontId="44" fillId="0" borderId="0" xfId="0" applyFont="1" applyFill="1" applyAlignment="1" applyProtection="1">
      <alignment horizontal="center" vertical="center"/>
      <protection locked="0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180" fontId="44" fillId="0" borderId="0" xfId="25" applyNumberFormat="1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76" fontId="46" fillId="0" borderId="10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 applyProtection="1">
      <alignment horizontal="center" vertical="center"/>
      <protection locked="0"/>
    </xf>
    <xf numFmtId="177" fontId="46" fillId="0" borderId="10" xfId="0" applyNumberFormat="1" applyFont="1" applyFill="1" applyBorder="1" applyAlignment="1">
      <alignment horizontal="center" vertical="center"/>
    </xf>
    <xf numFmtId="177" fontId="46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3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 wrapText="1"/>
    </xf>
    <xf numFmtId="181" fontId="0" fillId="0" borderId="14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181" fontId="0" fillId="0" borderId="0" xfId="0" applyNumberFormat="1" applyAlignment="1">
      <alignment vertical="center" wrapText="1"/>
    </xf>
    <xf numFmtId="181" fontId="0" fillId="0" borderId="0" xfId="0" applyNumberFormat="1" applyAlignment="1">
      <alignment vertical="center"/>
    </xf>
    <xf numFmtId="181" fontId="0" fillId="0" borderId="0" xfId="25" applyNumberFormat="1" applyAlignment="1">
      <alignment vertical="center"/>
    </xf>
    <xf numFmtId="180" fontId="0" fillId="0" borderId="0" xfId="25" applyNumberFormat="1" applyFont="1" applyAlignment="1">
      <alignment vertical="center"/>
    </xf>
    <xf numFmtId="10" fontId="0" fillId="0" borderId="0" xfId="25" applyNumberFormat="1" applyFont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0" xfId="25" applyNumberFormat="1" applyAlignment="1">
      <alignment vertical="center"/>
    </xf>
    <xf numFmtId="182" fontId="0" fillId="0" borderId="0" xfId="0" applyNumberForma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zoomScale="70" zoomScaleNormal="70" workbookViewId="0" topLeftCell="A1">
      <selection activeCell="H4" sqref="H4"/>
    </sheetView>
  </sheetViews>
  <sheetFormatPr defaultColWidth="8.8515625" defaultRowHeight="15"/>
  <cols>
    <col min="1" max="1" width="22.00390625" style="0" customWidth="1"/>
    <col min="2" max="2" width="16.8515625" style="0" customWidth="1"/>
    <col min="3" max="3" width="16.7109375" style="0" customWidth="1"/>
    <col min="4" max="4" width="13.7109375" style="0" customWidth="1"/>
    <col min="5" max="5" width="14.7109375" style="0" customWidth="1"/>
    <col min="6" max="6" width="14.28125" style="0" customWidth="1"/>
    <col min="7" max="7" width="13.421875" style="39" customWidth="1"/>
    <col min="8" max="8" width="14.28125" style="0" customWidth="1"/>
    <col min="9" max="9" width="8.8515625" style="0" customWidth="1"/>
    <col min="10" max="10" width="9.421875" style="0" bestFit="1" customWidth="1"/>
    <col min="11" max="11" width="12.7109375" style="0" bestFit="1" customWidth="1"/>
    <col min="12" max="12" width="8.8515625" style="0" customWidth="1"/>
    <col min="13" max="13" width="10.00390625" style="0" bestFit="1" customWidth="1"/>
    <col min="14" max="16" width="8.8515625" style="0" customWidth="1"/>
    <col min="17" max="17" width="9.421875" style="0" bestFit="1" customWidth="1"/>
  </cols>
  <sheetData>
    <row r="1" spans="1:8" ht="39" customHeight="1">
      <c r="A1" s="40" t="str">
        <f>Sheet1!A1</f>
        <v>2022年1-4月广东省公路水路固定资产投资完成情况</v>
      </c>
      <c r="B1" s="40"/>
      <c r="C1" s="40"/>
      <c r="D1" s="40"/>
      <c r="E1" s="40"/>
      <c r="F1" s="40"/>
      <c r="G1" s="40"/>
      <c r="H1" s="40"/>
    </row>
    <row r="2" spans="1:8" ht="30" customHeight="1">
      <c r="A2" s="41" t="s">
        <v>0</v>
      </c>
      <c r="B2" s="42" t="s">
        <v>1</v>
      </c>
      <c r="C2" s="42"/>
      <c r="D2" s="42"/>
      <c r="E2" s="42"/>
      <c r="F2" s="42"/>
      <c r="G2" s="42"/>
      <c r="H2" s="43"/>
    </row>
    <row r="3" spans="1:9" ht="41.25" customHeight="1">
      <c r="A3" s="41"/>
      <c r="B3" s="44" t="s">
        <v>2</v>
      </c>
      <c r="C3" s="44" t="s">
        <v>3</v>
      </c>
      <c r="D3" s="44" t="s">
        <v>4</v>
      </c>
      <c r="E3" s="44" t="s">
        <v>5</v>
      </c>
      <c r="F3" s="44" t="s">
        <v>6</v>
      </c>
      <c r="G3" s="44" t="s">
        <v>7</v>
      </c>
      <c r="H3" s="45" t="s">
        <v>8</v>
      </c>
      <c r="I3" s="50"/>
    </row>
    <row r="4" spans="1:19" ht="49.5" customHeight="1">
      <c r="A4" s="41" t="s">
        <v>9</v>
      </c>
      <c r="B4" s="46">
        <f>Sheet1!B5</f>
        <v>13000000</v>
      </c>
      <c r="C4" s="46">
        <f>Sheet1!C5</f>
        <v>4506356.3</v>
      </c>
      <c r="D4" s="46" t="e">
        <f>Sheet1!#REF!</f>
        <v>#REF!</v>
      </c>
      <c r="E4" s="46">
        <f>Sheet1!E5</f>
        <v>4702188.800000001</v>
      </c>
      <c r="F4" s="47">
        <f>Sheet1!G5</f>
        <v>95.83529057786873</v>
      </c>
      <c r="G4" s="47">
        <f>Sheet1!I5</f>
        <v>34.66427923076923</v>
      </c>
      <c r="H4" s="48" t="e">
        <f>Sheet1!#REF!</f>
        <v>#REF!</v>
      </c>
      <c r="I4" s="51">
        <f>100-F4</f>
        <v>4.164709422131267</v>
      </c>
      <c r="J4" s="51"/>
      <c r="K4" s="52"/>
      <c r="L4" s="53"/>
      <c r="M4" s="54"/>
      <c r="N4" s="53"/>
      <c r="Q4" s="51"/>
      <c r="S4" s="56"/>
    </row>
    <row r="5" spans="1:19" ht="49.5" customHeight="1">
      <c r="A5" s="49" t="s">
        <v>10</v>
      </c>
      <c r="B5" s="46">
        <f>Sheet1!B6</f>
        <v>11400000</v>
      </c>
      <c r="C5" s="46">
        <f>Sheet1!C6</f>
        <v>3943460</v>
      </c>
      <c r="D5" s="46" t="e">
        <f>Sheet1!#REF!</f>
        <v>#REF!</v>
      </c>
      <c r="E5" s="46">
        <f>Sheet1!E6</f>
        <v>4229331.600000001</v>
      </c>
      <c r="F5" s="47">
        <f>Sheet1!G6</f>
        <v>93.24073808731383</v>
      </c>
      <c r="G5" s="47">
        <f>Sheet1!I6</f>
        <v>34.59175438596491</v>
      </c>
      <c r="H5" s="48" t="e">
        <f>Sheet1!#REF!</f>
        <v>#REF!</v>
      </c>
      <c r="I5" s="51">
        <f aca="true" t="shared" si="0" ref="I5:I11">100-F5</f>
        <v>6.759261912686171</v>
      </c>
      <c r="J5" s="51"/>
      <c r="K5" s="52"/>
      <c r="M5" s="55"/>
      <c r="Q5" s="51"/>
      <c r="S5" s="56"/>
    </row>
    <row r="6" spans="1:19" ht="49.5" customHeight="1">
      <c r="A6" s="49" t="s">
        <v>11</v>
      </c>
      <c r="B6" s="46">
        <f>Sheet1!B7</f>
        <v>8000000</v>
      </c>
      <c r="C6" s="46">
        <f>Sheet1!C7</f>
        <v>2625091</v>
      </c>
      <c r="D6" s="46" t="e">
        <f>Sheet1!#REF!</f>
        <v>#REF!</v>
      </c>
      <c r="E6" s="46">
        <f>Sheet1!E7</f>
        <v>2955455.7</v>
      </c>
      <c r="F6" s="47">
        <f>Sheet1!G7</f>
        <v>88.82186933135218</v>
      </c>
      <c r="G6" s="47">
        <f>Sheet1!I7</f>
        <v>32.8136375</v>
      </c>
      <c r="H6" s="48" t="e">
        <f>Sheet1!#REF!</f>
        <v>#REF!</v>
      </c>
      <c r="I6" s="51">
        <f t="shared" si="0"/>
        <v>11.178130668647825</v>
      </c>
      <c r="J6" s="51"/>
      <c r="K6" s="52"/>
      <c r="Q6" s="57"/>
      <c r="S6" s="56"/>
    </row>
    <row r="7" spans="1:19" ht="49.5" customHeight="1">
      <c r="A7" s="49" t="s">
        <v>12</v>
      </c>
      <c r="B7" s="46">
        <f>Sheet1!B8</f>
        <v>2500000</v>
      </c>
      <c r="C7" s="46">
        <f>Sheet1!C8</f>
        <v>996848.3</v>
      </c>
      <c r="D7" s="46" t="e">
        <f>Sheet1!#REF!</f>
        <v>#REF!</v>
      </c>
      <c r="E7" s="46">
        <f>Sheet1!E8</f>
        <v>869548.7</v>
      </c>
      <c r="F7" s="47">
        <f>Sheet1!G8</f>
        <v>114.6397320817109</v>
      </c>
      <c r="G7" s="47">
        <f>Sheet1!I8</f>
        <v>39.873932</v>
      </c>
      <c r="H7" s="48" t="e">
        <f>Sheet1!#REF!</f>
        <v>#REF!</v>
      </c>
      <c r="I7" s="51">
        <f t="shared" si="0"/>
        <v>-14.639732081710903</v>
      </c>
      <c r="J7" s="51"/>
      <c r="K7" s="52"/>
      <c r="Q7" s="57"/>
      <c r="S7" s="56"/>
    </row>
    <row r="8" spans="1:19" ht="49.5" customHeight="1">
      <c r="A8" s="49" t="s">
        <v>13</v>
      </c>
      <c r="B8" s="46">
        <f>Sheet1!B9</f>
        <v>900000</v>
      </c>
      <c r="C8" s="46">
        <f>Sheet1!C9</f>
        <v>321520.7</v>
      </c>
      <c r="D8" s="46" t="e">
        <f>Sheet1!#REF!</f>
        <v>#REF!</v>
      </c>
      <c r="E8" s="46">
        <f>Sheet1!E9</f>
        <v>404327.2</v>
      </c>
      <c r="F8" s="47">
        <f>Sheet1!G9</f>
        <v>79.51992841441287</v>
      </c>
      <c r="G8" s="47">
        <f>Sheet1!I9</f>
        <v>35.72452222222222</v>
      </c>
      <c r="H8" s="48" t="e">
        <f>Sheet1!#REF!</f>
        <v>#REF!</v>
      </c>
      <c r="I8" s="51">
        <f t="shared" si="0"/>
        <v>20.480071585587126</v>
      </c>
      <c r="J8" s="51"/>
      <c r="K8" s="52"/>
      <c r="Q8" s="57"/>
      <c r="S8" s="56"/>
    </row>
    <row r="9" spans="1:19" ht="49.5" customHeight="1">
      <c r="A9" s="49" t="s">
        <v>14</v>
      </c>
      <c r="B9" s="46">
        <f>Sheet1!B10</f>
        <v>900000</v>
      </c>
      <c r="C9" s="46">
        <f>Sheet1!C10</f>
        <v>350851.2</v>
      </c>
      <c r="D9" s="46" t="e">
        <f>Sheet1!#REF!</f>
        <v>#REF!</v>
      </c>
      <c r="E9" s="46">
        <f>Sheet1!E10</f>
        <v>407375.5</v>
      </c>
      <c r="F9" s="47">
        <f>Sheet1!G10</f>
        <v>86.12476695333912</v>
      </c>
      <c r="G9" s="47">
        <f>Sheet1!I10</f>
        <v>38.983466666666665</v>
      </c>
      <c r="H9" s="48" t="e">
        <f>Sheet1!#REF!</f>
        <v>#REF!</v>
      </c>
      <c r="I9" s="51">
        <f t="shared" si="0"/>
        <v>13.875233046660881</v>
      </c>
      <c r="J9" s="51"/>
      <c r="K9" s="52"/>
      <c r="Q9" s="57"/>
      <c r="S9" s="56"/>
    </row>
    <row r="10" spans="1:19" ht="49.5" customHeight="1">
      <c r="A10" s="49" t="s">
        <v>15</v>
      </c>
      <c r="B10" s="46">
        <f>Sheet1!B11</f>
        <v>100000</v>
      </c>
      <c r="C10" s="46">
        <f>Sheet1!C11</f>
        <v>18227</v>
      </c>
      <c r="D10" s="46" t="e">
        <f>Sheet1!#REF!</f>
        <v>#REF!</v>
      </c>
      <c r="E10" s="46">
        <f>Sheet1!E11</f>
        <v>8930</v>
      </c>
      <c r="F10" s="47">
        <f>Sheet1!G11</f>
        <v>204.10974244120942</v>
      </c>
      <c r="G10" s="47">
        <f>Sheet1!I11</f>
        <v>18.227</v>
      </c>
      <c r="H10" s="48" t="e">
        <f>Sheet1!#REF!</f>
        <v>#REF!</v>
      </c>
      <c r="I10" s="51">
        <f t="shared" si="0"/>
        <v>-104.10974244120942</v>
      </c>
      <c r="J10" s="51"/>
      <c r="K10" s="52"/>
      <c r="Q10" s="57"/>
      <c r="S10" s="56"/>
    </row>
    <row r="11" spans="1:19" ht="49.5" customHeight="1">
      <c r="A11" s="49" t="s">
        <v>16</v>
      </c>
      <c r="B11" s="46">
        <f>Sheet1!B12</f>
        <v>600000</v>
      </c>
      <c r="C11" s="46">
        <f>Sheet1!C12</f>
        <v>193818.1</v>
      </c>
      <c r="D11" s="46" t="e">
        <f>Sheet1!#REF!</f>
        <v>#REF!</v>
      </c>
      <c r="E11" s="46">
        <f>Sheet1!E12</f>
        <v>56551.7</v>
      </c>
      <c r="F11" s="47">
        <f>Sheet1!G12</f>
        <v>342.72727433481225</v>
      </c>
      <c r="G11" s="47">
        <f>Sheet1!I12</f>
        <v>32.303016666666664</v>
      </c>
      <c r="H11" s="48" t="e">
        <f>Sheet1!#REF!</f>
        <v>#REF!</v>
      </c>
      <c r="I11" s="51">
        <f t="shared" si="0"/>
        <v>-242.72727433481225</v>
      </c>
      <c r="J11" s="51"/>
      <c r="K11" s="52"/>
      <c r="Q11" s="57"/>
      <c r="S11" s="56"/>
    </row>
    <row r="15" spans="3:4" ht="13.5">
      <c r="C15" s="7"/>
      <c r="D15" s="7"/>
    </row>
  </sheetData>
  <sheetProtection/>
  <mergeCells count="3">
    <mergeCell ref="A1:H1"/>
    <mergeCell ref="B2:H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="80" zoomScaleNormal="80" workbookViewId="0" topLeftCell="A1">
      <pane xSplit="1" ySplit="4" topLeftCell="B5" activePane="bottomRight" state="frozen"/>
      <selection pane="bottomRight" activeCell="H9" sqref="H9"/>
    </sheetView>
  </sheetViews>
  <sheetFormatPr defaultColWidth="9.00390625" defaultRowHeight="15"/>
  <cols>
    <col min="1" max="1" width="23.28125" style="19" customWidth="1"/>
    <col min="2" max="2" width="16.8515625" style="19" customWidth="1"/>
    <col min="3" max="4" width="16.7109375" style="19" customWidth="1"/>
    <col min="5" max="5" width="15.7109375" style="20" customWidth="1"/>
    <col min="6" max="6" width="14.140625" style="20" customWidth="1"/>
    <col min="7" max="7" width="15.421875" style="20" customWidth="1"/>
    <col min="8" max="8" width="15.421875" style="19" customWidth="1"/>
    <col min="9" max="9" width="14.8515625" style="19" customWidth="1"/>
    <col min="10" max="10" width="9.421875" style="19" bestFit="1" customWidth="1"/>
    <col min="11" max="16384" width="9.00390625" style="19" customWidth="1"/>
  </cols>
  <sheetData>
    <row r="1" spans="1:9" ht="22.5">
      <c r="A1" s="21" t="s">
        <v>17</v>
      </c>
      <c r="B1" s="21"/>
      <c r="C1" s="21"/>
      <c r="D1" s="21"/>
      <c r="E1" s="21"/>
      <c r="F1" s="21"/>
      <c r="G1" s="21"/>
      <c r="H1" s="21"/>
      <c r="I1" s="21"/>
    </row>
    <row r="2" spans="1:9" ht="22.5">
      <c r="A2" s="22"/>
      <c r="B2" s="22"/>
      <c r="C2" s="22"/>
      <c r="D2" s="22"/>
      <c r="E2" s="23"/>
      <c r="F2" s="23"/>
      <c r="G2" s="23"/>
      <c r="H2" s="24"/>
      <c r="I2" s="22"/>
    </row>
    <row r="3" spans="1:9" ht="30" customHeight="1">
      <c r="A3" s="25" t="s">
        <v>0</v>
      </c>
      <c r="B3" s="25" t="s">
        <v>1</v>
      </c>
      <c r="C3" s="25"/>
      <c r="D3" s="25"/>
      <c r="E3" s="25"/>
      <c r="F3" s="25"/>
      <c r="G3" s="25"/>
      <c r="H3" s="25"/>
      <c r="I3" s="25"/>
    </row>
    <row r="4" spans="1:9" ht="41.25" customHeight="1">
      <c r="A4" s="25"/>
      <c r="B4" s="26" t="s">
        <v>2</v>
      </c>
      <c r="C4" s="26" t="s">
        <v>18</v>
      </c>
      <c r="D4" s="27" t="s">
        <v>19</v>
      </c>
      <c r="E4" s="27" t="s">
        <v>5</v>
      </c>
      <c r="F4" s="27" t="s">
        <v>20</v>
      </c>
      <c r="G4" s="26" t="s">
        <v>6</v>
      </c>
      <c r="H4" s="27" t="s">
        <v>21</v>
      </c>
      <c r="I4" s="27" t="s">
        <v>7</v>
      </c>
    </row>
    <row r="5" spans="1:9" ht="49.5" customHeight="1">
      <c r="A5" s="25" t="s">
        <v>9</v>
      </c>
      <c r="B5" s="4">
        <v>13000000</v>
      </c>
      <c r="C5" s="4">
        <v>4506356.3</v>
      </c>
      <c r="D5" s="4">
        <v>1228563.5999999996</v>
      </c>
      <c r="E5" s="4">
        <v>4702188.800000001</v>
      </c>
      <c r="F5" s="4">
        <v>1440709.0000000002</v>
      </c>
      <c r="G5" s="28">
        <f>C5/E5*100</f>
        <v>95.83529057786873</v>
      </c>
      <c r="H5" s="29">
        <f>D5/F5*100</f>
        <v>85.274930607083</v>
      </c>
      <c r="I5" s="29">
        <f>C5/B5*100</f>
        <v>34.66427923076923</v>
      </c>
    </row>
    <row r="6" spans="1:9" ht="49.5" customHeight="1">
      <c r="A6" s="30" t="s">
        <v>10</v>
      </c>
      <c r="B6" s="4">
        <v>11400000</v>
      </c>
      <c r="C6" s="4">
        <v>3943460</v>
      </c>
      <c r="D6" s="4">
        <v>1094685.2999999998</v>
      </c>
      <c r="E6" s="4">
        <v>4229331.600000001</v>
      </c>
      <c r="F6" s="4">
        <v>1312843.2000000002</v>
      </c>
      <c r="G6" s="28">
        <f aca="true" t="shared" si="0" ref="G6:G12">C6/E6*100</f>
        <v>93.24073808731383</v>
      </c>
      <c r="H6" s="29">
        <f aca="true" t="shared" si="1" ref="H6:H12">D6/F6*100</f>
        <v>83.38279087708263</v>
      </c>
      <c r="I6" s="29">
        <f aca="true" t="shared" si="2" ref="I6:I12">C6/B6*100</f>
        <v>34.59175438596491</v>
      </c>
    </row>
    <row r="7" spans="1:9" ht="49.5" customHeight="1">
      <c r="A7" s="30" t="s">
        <v>11</v>
      </c>
      <c r="B7" s="31">
        <v>8000000</v>
      </c>
      <c r="C7" s="32">
        <v>2625091</v>
      </c>
      <c r="D7" s="32">
        <v>677061.2</v>
      </c>
      <c r="E7" s="32">
        <v>2955455.7</v>
      </c>
      <c r="F7" s="32">
        <v>906460.5000000002</v>
      </c>
      <c r="G7" s="33">
        <f t="shared" si="0"/>
        <v>88.82186933135218</v>
      </c>
      <c r="H7" s="34">
        <f t="shared" si="1"/>
        <v>74.69285203271403</v>
      </c>
      <c r="I7" s="34">
        <f t="shared" si="2"/>
        <v>32.8136375</v>
      </c>
    </row>
    <row r="8" spans="1:9" ht="49.5" customHeight="1">
      <c r="A8" s="30" t="s">
        <v>12</v>
      </c>
      <c r="B8" s="31">
        <v>2500000</v>
      </c>
      <c r="C8" s="32">
        <v>996848.3</v>
      </c>
      <c r="D8" s="32">
        <v>300418.9</v>
      </c>
      <c r="E8" s="32">
        <v>869548.7</v>
      </c>
      <c r="F8" s="32">
        <v>254818.3999999999</v>
      </c>
      <c r="G8" s="33">
        <f t="shared" si="0"/>
        <v>114.6397320817109</v>
      </c>
      <c r="H8" s="34">
        <f t="shared" si="1"/>
        <v>117.8952932755249</v>
      </c>
      <c r="I8" s="34">
        <f t="shared" si="2"/>
        <v>39.873932</v>
      </c>
    </row>
    <row r="9" spans="1:9" ht="49.5" customHeight="1">
      <c r="A9" s="30" t="s">
        <v>13</v>
      </c>
      <c r="B9" s="31">
        <v>900000</v>
      </c>
      <c r="C9" s="32">
        <v>321520.7</v>
      </c>
      <c r="D9" s="32">
        <v>117205.20000000001</v>
      </c>
      <c r="E9" s="32">
        <v>404327.2</v>
      </c>
      <c r="F9" s="32">
        <v>151564.30000000002</v>
      </c>
      <c r="G9" s="33">
        <f t="shared" si="0"/>
        <v>79.51992841441287</v>
      </c>
      <c r="H9" s="34">
        <f t="shared" si="1"/>
        <v>77.3303475818514</v>
      </c>
      <c r="I9" s="34">
        <f t="shared" si="2"/>
        <v>35.72452222222222</v>
      </c>
    </row>
    <row r="10" spans="1:9" ht="49.5" customHeight="1">
      <c r="A10" s="30" t="s">
        <v>14</v>
      </c>
      <c r="B10" s="35">
        <v>900000</v>
      </c>
      <c r="C10" s="4">
        <v>350851.2</v>
      </c>
      <c r="D10" s="4">
        <v>91003.90000000002</v>
      </c>
      <c r="E10" s="4">
        <v>407375.5</v>
      </c>
      <c r="F10" s="4">
        <v>102378.09999999998</v>
      </c>
      <c r="G10" s="28">
        <f t="shared" si="0"/>
        <v>86.12476695333912</v>
      </c>
      <c r="H10" s="29">
        <f t="shared" si="1"/>
        <v>88.89000674949041</v>
      </c>
      <c r="I10" s="29">
        <f t="shared" si="2"/>
        <v>38.983466666666665</v>
      </c>
    </row>
    <row r="11" spans="1:9" ht="49.5" customHeight="1">
      <c r="A11" s="30" t="s">
        <v>15</v>
      </c>
      <c r="B11" s="35">
        <v>100000</v>
      </c>
      <c r="C11" s="4">
        <v>18227</v>
      </c>
      <c r="D11" s="4">
        <v>5356</v>
      </c>
      <c r="E11" s="4">
        <v>8930</v>
      </c>
      <c r="F11" s="4">
        <v>1052</v>
      </c>
      <c r="G11" s="28">
        <f t="shared" si="0"/>
        <v>204.10974244120942</v>
      </c>
      <c r="H11" s="29">
        <f t="shared" si="1"/>
        <v>509.1254752851711</v>
      </c>
      <c r="I11" s="29">
        <f t="shared" si="2"/>
        <v>18.227</v>
      </c>
    </row>
    <row r="12" spans="1:9" ht="49.5" customHeight="1">
      <c r="A12" s="30" t="s">
        <v>16</v>
      </c>
      <c r="B12" s="35">
        <v>600000</v>
      </c>
      <c r="C12" s="4">
        <v>193818.1</v>
      </c>
      <c r="D12" s="4">
        <v>37518.399999999994</v>
      </c>
      <c r="E12" s="4">
        <v>56551.7</v>
      </c>
      <c r="F12" s="4">
        <v>24435.699999999997</v>
      </c>
      <c r="G12" s="28">
        <f t="shared" si="0"/>
        <v>342.72727433481225</v>
      </c>
      <c r="H12" s="29">
        <f t="shared" si="1"/>
        <v>153.53928882741235</v>
      </c>
      <c r="I12" s="29">
        <f t="shared" si="2"/>
        <v>32.303016666666664</v>
      </c>
    </row>
    <row r="14" spans="1:3" ht="27.75" customHeight="1">
      <c r="A14" s="19" t="s">
        <v>22</v>
      </c>
      <c r="C14" s="36"/>
    </row>
    <row r="15" spans="3:4" ht="13.5">
      <c r="C15" s="37"/>
      <c r="D15" s="36"/>
    </row>
    <row r="16" spans="3:4" ht="13.5">
      <c r="C16" s="38"/>
      <c r="D16" s="37"/>
    </row>
  </sheetData>
  <sheetProtection/>
  <mergeCells count="3">
    <mergeCell ref="A1:I1"/>
    <mergeCell ref="B3:I3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/>
  <ignoredErrors>
    <ignoredError sqref="G8 G9 G10:H12 H5 G7:H7 G6:H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6:H29"/>
  <sheetViews>
    <sheetView workbookViewId="0" topLeftCell="A1">
      <selection activeCell="D9" sqref="D9:D15"/>
    </sheetView>
  </sheetViews>
  <sheetFormatPr defaultColWidth="8.8515625" defaultRowHeight="15"/>
  <cols>
    <col min="1" max="1" width="36.00390625" style="0" customWidth="1"/>
    <col min="2" max="2" width="16.28125" style="0" customWidth="1"/>
    <col min="3" max="3" width="14.8515625" style="0" customWidth="1"/>
    <col min="4" max="4" width="11.7109375" style="0" bestFit="1" customWidth="1"/>
    <col min="5" max="5" width="9.421875" style="0" bestFit="1" customWidth="1"/>
    <col min="6" max="6" width="15.00390625" style="0" bestFit="1" customWidth="1"/>
    <col min="7" max="7" width="19.8515625" style="0" customWidth="1"/>
  </cols>
  <sheetData>
    <row r="6" spans="2:7" ht="13.5">
      <c r="B6" s="2" t="s">
        <v>23</v>
      </c>
      <c r="C6" s="2"/>
      <c r="F6" s="2" t="s">
        <v>24</v>
      </c>
      <c r="G6" s="2"/>
    </row>
    <row r="7" spans="2:7" ht="13.5">
      <c r="B7" s="3" t="s">
        <v>25</v>
      </c>
      <c r="C7" s="3" t="s">
        <v>26</v>
      </c>
      <c r="F7" s="3" t="s">
        <v>25</v>
      </c>
      <c r="G7" s="3" t="s">
        <v>26</v>
      </c>
    </row>
    <row r="8" spans="1:8" ht="13.5">
      <c r="A8" t="s">
        <v>10</v>
      </c>
      <c r="B8" s="4"/>
      <c r="C8" s="5"/>
      <c r="D8" s="6">
        <f>B8-C8</f>
        <v>0</v>
      </c>
      <c r="H8" s="7">
        <f aca="true" t="shared" si="0" ref="H8:H14">F8-G8</f>
        <v>0</v>
      </c>
    </row>
    <row r="9" spans="1:8" ht="13.5">
      <c r="A9" t="s">
        <v>11</v>
      </c>
      <c r="B9" s="5">
        <v>1891744.9</v>
      </c>
      <c r="C9" s="8">
        <v>1069584.4</v>
      </c>
      <c r="D9" s="6">
        <f aca="true" t="shared" si="1" ref="D9:D14">B9-C9</f>
        <v>822160.5</v>
      </c>
      <c r="F9" s="9">
        <v>2823946.6</v>
      </c>
      <c r="G9">
        <v>1934880.7</v>
      </c>
      <c r="H9" s="7">
        <f t="shared" si="0"/>
        <v>889065.9000000001</v>
      </c>
    </row>
    <row r="10" spans="1:8" ht="13.5">
      <c r="A10" t="s">
        <v>12</v>
      </c>
      <c r="B10" s="5">
        <v>341558.3</v>
      </c>
      <c r="C10" s="8">
        <v>184133.4</v>
      </c>
      <c r="D10" s="6">
        <f t="shared" si="1"/>
        <v>157424.9</v>
      </c>
      <c r="F10" s="9">
        <v>469409.09999999986</v>
      </c>
      <c r="G10">
        <v>368560.2</v>
      </c>
      <c r="H10" s="7">
        <f t="shared" si="0"/>
        <v>100848.89999999985</v>
      </c>
    </row>
    <row r="11" spans="1:8" ht="13.5">
      <c r="A11" t="s">
        <v>13</v>
      </c>
      <c r="B11" s="5">
        <v>221051.5</v>
      </c>
      <c r="C11" s="8">
        <v>72122.9</v>
      </c>
      <c r="D11" s="6">
        <f t="shared" si="1"/>
        <v>148928.6</v>
      </c>
      <c r="F11" s="9">
        <v>511338.2999999997</v>
      </c>
      <c r="G11">
        <v>442968.3</v>
      </c>
      <c r="H11" s="7">
        <f t="shared" si="0"/>
        <v>68369.99999999971</v>
      </c>
    </row>
    <row r="12" spans="1:8" ht="13.5">
      <c r="A12" t="s">
        <v>14</v>
      </c>
      <c r="B12" s="5">
        <v>181531</v>
      </c>
      <c r="C12" s="8">
        <v>106517.1</v>
      </c>
      <c r="D12" s="6">
        <f t="shared" si="1"/>
        <v>75013.9</v>
      </c>
      <c r="F12" s="9">
        <v>190961.5</v>
      </c>
      <c r="G12">
        <v>127211.3</v>
      </c>
      <c r="H12" s="7">
        <f t="shared" si="0"/>
        <v>63750.2</v>
      </c>
    </row>
    <row r="13" spans="1:8" ht="13.5">
      <c r="A13" t="s">
        <v>15</v>
      </c>
      <c r="B13" s="5">
        <v>9777</v>
      </c>
      <c r="C13" s="8">
        <v>4933</v>
      </c>
      <c r="D13" s="6">
        <f t="shared" si="1"/>
        <v>4844</v>
      </c>
      <c r="F13" s="9">
        <v>45089</v>
      </c>
      <c r="G13">
        <v>27897</v>
      </c>
      <c r="H13" s="7">
        <f t="shared" si="0"/>
        <v>17192</v>
      </c>
    </row>
    <row r="14" spans="1:8" ht="13.5">
      <c r="A14" t="s">
        <v>16</v>
      </c>
      <c r="B14" s="5">
        <v>91282.6</v>
      </c>
      <c r="C14" s="8">
        <v>3524</v>
      </c>
      <c r="D14" s="6">
        <f t="shared" si="1"/>
        <v>87758.6</v>
      </c>
      <c r="F14" s="9">
        <v>120069.19999999998</v>
      </c>
      <c r="G14">
        <v>68716.2</v>
      </c>
      <c r="H14" s="7">
        <f t="shared" si="0"/>
        <v>51352.999999999985</v>
      </c>
    </row>
    <row r="15" spans="1:8" s="1" customFormat="1" ht="35.25" customHeight="1">
      <c r="A15" s="10" t="s">
        <v>27</v>
      </c>
      <c r="B15" s="11">
        <v>71939</v>
      </c>
      <c r="C15" s="12"/>
      <c r="D15" s="13"/>
      <c r="H15" s="14"/>
    </row>
    <row r="16" ht="13.5">
      <c r="B16" s="6"/>
    </row>
    <row r="19" ht="13.5">
      <c r="A19" s="6"/>
    </row>
    <row r="23" ht="13.5">
      <c r="B23" s="15"/>
    </row>
    <row r="24" ht="13.5">
      <c r="C24" s="6"/>
    </row>
    <row r="27" spans="1:6" ht="13.5">
      <c r="A27" s="16"/>
      <c r="D27" s="16"/>
      <c r="E27" s="16"/>
      <c r="F27" s="17"/>
    </row>
    <row r="29" ht="13.5">
      <c r="A29" s="18"/>
    </row>
  </sheetData>
  <sheetProtection/>
  <mergeCells count="2">
    <mergeCell ref="B6:C6"/>
    <mergeCell ref="F6:G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陈敏坚</dc:creator>
  <cp:keywords/>
  <dc:description/>
  <cp:lastModifiedBy>梁雪玲</cp:lastModifiedBy>
  <cp:lastPrinted>2018-06-01T07:47:03Z</cp:lastPrinted>
  <dcterms:created xsi:type="dcterms:W3CDTF">2018-02-08T01:27:43Z</dcterms:created>
  <dcterms:modified xsi:type="dcterms:W3CDTF">2022-05-16T06:10:35Z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8D62E0094780467BAD018DCBC61BAF86</vt:lpwstr>
  </property>
  <property fmtid="{D5CDD505-2E9C-101B-9397-08002B2CF9AE}" pid="4" name="KSOProductBuildV">
    <vt:lpwstr>2052-11.1.0.9192</vt:lpwstr>
  </property>
</Properties>
</file>