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00" windowHeight="11140" activeTab="0"/>
  </bookViews>
  <sheets>
    <sheet name="本期数据" sheetId="1" r:id="rId1"/>
    <sheet name="当月数据" sheetId="2" state="hidden" r:id="rId2"/>
    <sheet name="上期数据" sheetId="3" state="hidden" r:id="rId3"/>
    <sheet name="Sheet2" sheetId="4" state="hidden" r:id="rId4"/>
    <sheet name="Sheet3" sheetId="5" state="hidden" r:id="rId5"/>
  </sheets>
  <externalReferences>
    <externalReference r:id="rId8"/>
  </externalReferences>
  <definedNames/>
  <calcPr fullCalcOnLoad="1"/>
</workbook>
</file>

<file path=xl/sharedStrings.xml><?xml version="1.0" encoding="utf-8"?>
<sst xmlns="http://schemas.openxmlformats.org/spreadsheetml/2006/main" count="182" uniqueCount="36">
  <si>
    <r>
      <t>2022</t>
    </r>
    <r>
      <rPr>
        <b/>
        <sz val="18"/>
        <color indexed="8"/>
        <rFont val="宋体"/>
        <family val="0"/>
      </rPr>
      <t>年</t>
    </r>
    <r>
      <rPr>
        <b/>
        <sz val="18"/>
        <color indexed="8"/>
        <rFont val="宋体"/>
        <family val="0"/>
      </rPr>
      <t>8</t>
    </r>
    <r>
      <rPr>
        <b/>
        <sz val="18"/>
        <color indexed="8"/>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</si>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</sst>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53"/>
      <name val="宋体"/>
      <family val="0"/>
    </font>
    <font>
      <sz val="11"/>
      <color indexed="8"/>
      <name val="宋体"/>
      <family val="0"/>
    </font>
    <font>
      <sz val="11"/>
      <color indexed="9"/>
      <name val="宋体"/>
      <family val="0"/>
    </font>
    <font>
      <b/>
      <sz val="11"/>
      <color indexed="62"/>
      <name val="宋体"/>
      <family val="0"/>
    </font>
    <font>
      <b/>
      <sz val="13"/>
      <color indexed="62"/>
      <name val="宋体"/>
      <family val="0"/>
    </font>
    <font>
      <sz val="11"/>
      <color indexed="10"/>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sz val="11"/>
      <color indexed="19"/>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sz val="11"/>
      <color indexed="17"/>
      <name val="宋体"/>
      <family val="0"/>
    </font>
    <font>
      <b/>
      <sz val="11"/>
      <color indexed="53"/>
      <name val="宋体"/>
      <family val="0"/>
    </font>
    <font>
      <b/>
      <sz val="15"/>
      <color indexed="62"/>
      <name val="宋体"/>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indexed="8"/>
      <name val="Calibri"/>
      <family val="0"/>
    </font>
    <font>
      <sz val="11"/>
      <color rgb="FFFA7D00"/>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theme="7"/>
        <bgColor indexed="64"/>
      </patternFill>
    </fill>
    <fill>
      <patternFill patternType="solid">
        <fgColor rgb="FFFFCC99"/>
        <bgColor indexed="64"/>
      </patternFill>
    </fill>
    <fill>
      <patternFill patternType="solid">
        <fgColor indexed="11"/>
        <bgColor indexed="64"/>
      </patternFill>
    </fill>
    <fill>
      <patternFill patternType="solid">
        <fgColor indexed="42"/>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indexed="31"/>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6" fillId="2" borderId="0" applyNumberFormat="0" applyBorder="0" applyAlignment="0" applyProtection="0"/>
    <xf numFmtId="0" fontId="27" fillId="3" borderId="0" applyNumberFormat="0" applyBorder="0" applyAlignment="0" applyProtection="0"/>
    <xf numFmtId="0" fontId="26" fillId="4" borderId="0" applyNumberFormat="0" applyBorder="0" applyAlignment="0" applyProtection="0"/>
    <xf numFmtId="0" fontId="28" fillId="5" borderId="1" applyNumberFormat="0" applyAlignment="0" applyProtection="0"/>
    <xf numFmtId="0" fontId="27" fillId="6" borderId="0" applyNumberFormat="0" applyBorder="0" applyAlignment="0" applyProtection="0"/>
    <xf numFmtId="0" fontId="27" fillId="7" borderId="0" applyNumberFormat="0" applyBorder="0" applyAlignment="0" applyProtection="0"/>
    <xf numFmtId="179" fontId="0" fillId="0" borderId="0" applyFont="0" applyFill="0" applyBorder="0" applyAlignment="0" applyProtection="0"/>
    <xf numFmtId="0" fontId="26" fillId="8" borderId="0" applyNumberFormat="0" applyBorder="0" applyAlignment="0" applyProtection="0"/>
    <xf numFmtId="9" fontId="0" fillId="0" borderId="0" applyFont="0" applyFill="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9" fillId="14" borderId="1" applyNumberFormat="0" applyAlignment="0" applyProtection="0"/>
    <xf numFmtId="0" fontId="26" fillId="15" borderId="0" applyNumberFormat="0" applyBorder="0" applyAlignment="0" applyProtection="0"/>
    <xf numFmtId="0" fontId="30" fillId="16" borderId="0" applyNumberFormat="0" applyBorder="0" applyAlignment="0" applyProtection="0"/>
    <xf numFmtId="0" fontId="27" fillId="17" borderId="0" applyNumberFormat="0" applyBorder="0" applyAlignment="0" applyProtection="0"/>
    <xf numFmtId="0" fontId="31" fillId="18" borderId="0" applyNumberFormat="0" applyBorder="0" applyAlignment="0" applyProtection="0"/>
    <xf numFmtId="0" fontId="27"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27" fillId="22" borderId="0" applyNumberFormat="0" applyBorder="0" applyAlignment="0" applyProtection="0"/>
    <xf numFmtId="0" fontId="38" fillId="0" borderId="0" applyNumberFormat="0" applyFill="0" applyBorder="0" applyAlignment="0" applyProtection="0"/>
    <xf numFmtId="177" fontId="0" fillId="0" borderId="0" applyFont="0" applyFill="0" applyBorder="0" applyAlignment="0" applyProtection="0"/>
    <xf numFmtId="0" fontId="27" fillId="23" borderId="0" applyNumberFormat="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7" fillId="24" borderId="0" applyNumberFormat="0" applyBorder="0" applyAlignment="0" applyProtection="0"/>
    <xf numFmtId="0" fontId="41" fillId="0" borderId="0" applyNumberFormat="0" applyFill="0" applyBorder="0" applyAlignment="0" applyProtection="0"/>
    <xf numFmtId="0" fontId="26" fillId="6" borderId="0" applyNumberFormat="0" applyBorder="0" applyAlignment="0" applyProtection="0"/>
    <xf numFmtId="0" fontId="0" fillId="25" borderId="6" applyNumberFormat="0" applyFont="0" applyAlignment="0" applyProtection="0"/>
    <xf numFmtId="0" fontId="27" fillId="26" borderId="0" applyNumberFormat="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2" fillId="0" borderId="0" applyNumberFormat="0" applyFill="0" applyBorder="0" applyAlignment="0" applyProtection="0"/>
    <xf numFmtId="176" fontId="0" fillId="0" borderId="0" applyFont="0" applyFill="0" applyBorder="0" applyAlignment="0" applyProtection="0"/>
    <xf numFmtId="0" fontId="43" fillId="0" borderId="7" applyNumberFormat="0" applyFill="0" applyAlignment="0" applyProtection="0"/>
    <xf numFmtId="0" fontId="27" fillId="29" borderId="0" applyNumberFormat="0" applyBorder="0" applyAlignment="0" applyProtection="0"/>
    <xf numFmtId="0" fontId="38" fillId="0" borderId="8" applyNumberFormat="0" applyFill="0" applyAlignment="0" applyProtection="0"/>
    <xf numFmtId="0" fontId="26" fillId="30" borderId="0" applyNumberFormat="0" applyBorder="0" applyAlignment="0" applyProtection="0"/>
    <xf numFmtId="0" fontId="27" fillId="31" borderId="0" applyNumberFormat="0" applyBorder="0" applyAlignment="0" applyProtection="0"/>
    <xf numFmtId="0" fontId="44" fillId="0" borderId="0">
      <alignment vertical="center"/>
      <protection/>
    </xf>
    <xf numFmtId="0" fontId="45" fillId="0" borderId="9" applyNumberFormat="0" applyFill="0" applyAlignment="0" applyProtection="0"/>
  </cellStyleXfs>
  <cellXfs count="55">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47" fillId="0" borderId="16" xfId="0" applyFont="1" applyBorder="1" applyAlignment="1">
      <alignment horizontal="center" vertical="center"/>
    </xf>
    <xf numFmtId="181" fontId="49" fillId="0" borderId="16"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6" xfId="0" applyFont="1" applyFill="1" applyBorder="1" applyAlignment="1">
      <alignment horizontal="center" vertical="center"/>
    </xf>
    <xf numFmtId="0" fontId="49" fillId="0" borderId="13" xfId="0" applyFont="1" applyBorder="1" applyAlignment="1">
      <alignment horizontal="center" vertical="center"/>
    </xf>
    <xf numFmtId="0" fontId="49" fillId="0" borderId="16" xfId="0" applyFont="1" applyBorder="1" applyAlignment="1">
      <alignment horizontal="center" vertical="center"/>
    </xf>
    <xf numFmtId="0" fontId="47" fillId="0" borderId="17" xfId="0" applyFont="1" applyBorder="1" applyAlignment="1">
      <alignment horizontal="left" vertical="top" wrapText="1"/>
    </xf>
    <xf numFmtId="0" fontId="47" fillId="0" borderId="0" xfId="0" applyFont="1" applyFill="1" applyBorder="1" applyAlignment="1">
      <alignment horizontal="center" vertical="center"/>
    </xf>
    <xf numFmtId="180" fontId="47" fillId="0" borderId="12" xfId="0" applyNumberFormat="1" applyFont="1" applyFill="1" applyBorder="1" applyAlignment="1">
      <alignment horizontal="center" vertical="center"/>
    </xf>
    <xf numFmtId="180" fontId="47" fillId="0" borderId="18" xfId="0" applyNumberFormat="1" applyFont="1" applyFill="1" applyBorder="1" applyAlignment="1">
      <alignment horizontal="center" vertical="center"/>
    </xf>
    <xf numFmtId="180" fontId="47" fillId="0" borderId="16"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181" fontId="49" fillId="0" borderId="16" xfId="15"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183" fontId="47" fillId="0" borderId="0" xfId="24"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6" xfId="0" applyNumberFormat="1" applyFont="1" applyFill="1" applyBorder="1" applyAlignment="1">
      <alignment horizontal="center" vertical="center"/>
    </xf>
    <xf numFmtId="181" fontId="50" fillId="32" borderId="16" xfId="0" applyNumberFormat="1" applyFont="1" applyFill="1" applyBorder="1" applyAlignment="1">
      <alignment horizontal="center" vertical="center"/>
    </xf>
    <xf numFmtId="180" fontId="51" fillId="0" borderId="16"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6" xfId="0" applyFont="1" applyFill="1" applyBorder="1" applyAlignment="1">
      <alignment horizontal="center" vertical="center" wrapText="1"/>
    </xf>
    <xf numFmtId="181" fontId="47" fillId="0" borderId="16" xfId="0" applyNumberFormat="1" applyFont="1" applyFill="1" applyBorder="1" applyAlignment="1">
      <alignment horizontal="center" vertical="center" wrapText="1"/>
    </xf>
    <xf numFmtId="184" fontId="49" fillId="0" borderId="16" xfId="0" applyNumberFormat="1" applyFont="1" applyFill="1" applyBorder="1" applyAlignment="1">
      <alignment horizontal="center" vertical="center"/>
    </xf>
    <xf numFmtId="184" fontId="47" fillId="0" borderId="16" xfId="0" applyNumberFormat="1" applyFont="1" applyFill="1" applyBorder="1" applyAlignment="1">
      <alignment horizontal="center" vertical="center"/>
    </xf>
    <xf numFmtId="0" fontId="49" fillId="0" borderId="16" xfId="0" applyFont="1" applyFill="1" applyBorder="1" applyAlignment="1">
      <alignment horizontal="center" vertical="center"/>
    </xf>
    <xf numFmtId="0" fontId="47" fillId="0" borderId="16" xfId="0" applyFont="1" applyFill="1" applyBorder="1" applyAlignment="1">
      <alignment horizontal="left" vertical="top" wrapText="1"/>
    </xf>
    <xf numFmtId="182" fontId="49" fillId="0" borderId="16" xfId="0" applyNumberFormat="1" applyFont="1" applyFill="1" applyBorder="1" applyAlignment="1">
      <alignment horizontal="center" vertical="center"/>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4" applyNumberFormat="1" applyFont="1" applyFill="1" applyAlignment="1">
      <alignment vertical="center"/>
    </xf>
    <xf numFmtId="10" fontId="0" fillId="0" borderId="0" xfId="24" applyNumberFormat="1" applyFont="1" applyFill="1" applyAlignment="1">
      <alignment vertical="center"/>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常规 3" xfId="63"/>
    <cellStyle name="链接单元格"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548;&#25968;&#27169;&#26495;\&#21381;&#20869;&#37096;&#29983;&#20135;&#34920;&#19982;&#32479;&#35745;&#23616;&#34920;&#30340;&#32852;&#21160;&#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厅内部"/>
      <sheetName val="统计局D401"/>
      <sheetName val="统计局D407"/>
      <sheetName val="2022年填"/>
      <sheetName val="2021年填"/>
      <sheetName val="当月数据"/>
      <sheetName val="上期数据"/>
      <sheetName val="Sheet2"/>
      <sheetName val="Sheet3"/>
    </sheetNames>
    <sheetDataSet>
      <sheetData sheetId="1">
        <row r="10">
          <cell r="E10">
            <v>20875.4304</v>
          </cell>
          <cell r="F10">
            <v>157559.3882</v>
          </cell>
          <cell r="G10">
            <v>22600.3231</v>
          </cell>
          <cell r="H10">
            <v>173585.4173</v>
          </cell>
        </row>
        <row r="11">
          <cell r="E11">
            <v>2316815.3172</v>
          </cell>
          <cell r="F11">
            <v>17556649.1147</v>
          </cell>
          <cell r="G11">
            <v>2492284.6771</v>
          </cell>
          <cell r="H11">
            <v>19471138.3116</v>
          </cell>
        </row>
        <row r="12">
          <cell r="E12">
            <v>2102.6444</v>
          </cell>
          <cell r="F12">
            <v>15624.0464</v>
          </cell>
          <cell r="G12">
            <v>2070.6005</v>
          </cell>
          <cell r="H12">
            <v>18119.7079</v>
          </cell>
        </row>
        <row r="16">
          <cell r="E16">
            <v>8763.7941</v>
          </cell>
          <cell r="F16">
            <v>62908.9683</v>
          </cell>
          <cell r="G16">
            <v>9388.4971</v>
          </cell>
          <cell r="H16">
            <v>69830.12689999999</v>
          </cell>
        </row>
        <row r="17">
          <cell r="E17">
            <v>22050591.6662</v>
          </cell>
          <cell r="F17">
            <v>151859621.8296</v>
          </cell>
          <cell r="G17">
            <v>21085265.9937</v>
          </cell>
          <cell r="H17">
            <v>150557806.1134</v>
          </cell>
        </row>
        <row r="18">
          <cell r="E18">
            <v>128.6822</v>
          </cell>
          <cell r="F18">
            <v>510.9168</v>
          </cell>
          <cell r="G18">
            <v>105.5567</v>
          </cell>
          <cell r="H18">
            <v>1067.9892</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0" zoomScaleNormal="80" workbookViewId="0" topLeftCell="A1">
      <pane xSplit="1" ySplit="1" topLeftCell="B2" activePane="bottomRight" state="frozen"/>
      <selection pane="bottomRight" activeCell="K5" sqref="K5"/>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9.50390625" style="38" bestFit="1"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49.5" customHeight="1">
      <c r="A2" s="44" t="s">
        <v>1</v>
      </c>
      <c r="B2" s="44" t="s">
        <v>2</v>
      </c>
      <c r="C2" s="45" t="s">
        <v>3</v>
      </c>
      <c r="D2" s="45"/>
      <c r="E2" s="45" t="s">
        <v>4</v>
      </c>
      <c r="F2" s="45"/>
      <c r="G2" s="27" t="s">
        <v>5</v>
      </c>
      <c r="H2" s="27"/>
    </row>
    <row r="3" spans="1:8" s="38" customFormat="1" ht="49.5" customHeight="1">
      <c r="A3" s="44"/>
      <c r="B3" s="44"/>
      <c r="C3" s="45" t="s">
        <v>6</v>
      </c>
      <c r="D3" s="45" t="s">
        <v>7</v>
      </c>
      <c r="E3" s="45" t="s">
        <v>6</v>
      </c>
      <c r="F3" s="45" t="s">
        <v>7</v>
      </c>
      <c r="G3" s="27" t="s">
        <v>8</v>
      </c>
      <c r="H3" s="27" t="s">
        <v>9</v>
      </c>
    </row>
    <row r="4" spans="1:15" s="38" customFormat="1" ht="49.5" customHeight="1">
      <c r="A4" s="20" t="s">
        <v>10</v>
      </c>
      <c r="B4" s="20" t="s">
        <v>11</v>
      </c>
      <c r="C4" s="46">
        <f aca="true" t="shared" si="0" ref="C4:F4">C5+C6</f>
        <v>29639.2245</v>
      </c>
      <c r="D4" s="46">
        <f t="shared" si="0"/>
        <v>220468.3565</v>
      </c>
      <c r="E4" s="46">
        <f t="shared" si="0"/>
        <v>31988.820200000002</v>
      </c>
      <c r="F4" s="46">
        <f t="shared" si="0"/>
        <v>243415.5442</v>
      </c>
      <c r="G4" s="50">
        <f aca="true" t="shared" si="1" ref="G4:G20">C4/E4*100-100</f>
        <v>-7.3450526943785235</v>
      </c>
      <c r="H4" s="50">
        <f aca="true" t="shared" si="2" ref="H4:H20">D4/F4*100-100</f>
        <v>-9.427166114398062</v>
      </c>
      <c r="K4" s="51"/>
      <c r="O4" s="51"/>
    </row>
    <row r="5" spans="1:15" s="38" customFormat="1" ht="49.5" customHeight="1">
      <c r="A5" s="20" t="s">
        <v>12</v>
      </c>
      <c r="B5" s="20" t="s">
        <v>11</v>
      </c>
      <c r="C5" s="47">
        <f>'[1]统计局D401'!E10</f>
        <v>20875.4304</v>
      </c>
      <c r="D5" s="47">
        <f>'[1]统计局D401'!F10</f>
        <v>157559.3882</v>
      </c>
      <c r="E5" s="47">
        <f>'[1]统计局D401'!G10</f>
        <v>22600.3231</v>
      </c>
      <c r="F5" s="47">
        <f>'[1]统计局D401'!H10</f>
        <v>173585.4173</v>
      </c>
      <c r="G5" s="50">
        <f t="shared" si="1"/>
        <v>-7.632159471206862</v>
      </c>
      <c r="H5" s="50">
        <f t="shared" si="2"/>
        <v>-9.232359117069691</v>
      </c>
      <c r="K5" s="51"/>
      <c r="O5" s="51"/>
    </row>
    <row r="6" spans="1:15" s="38" customFormat="1" ht="49.5" customHeight="1">
      <c r="A6" s="20" t="s">
        <v>13</v>
      </c>
      <c r="B6" s="20" t="s">
        <v>11</v>
      </c>
      <c r="C6" s="46">
        <f>'[1]统计局D401'!E16</f>
        <v>8763.7941</v>
      </c>
      <c r="D6" s="46">
        <f>'[1]统计局D401'!F16</f>
        <v>62908.9683</v>
      </c>
      <c r="E6" s="46">
        <f>'[1]统计局D401'!G16</f>
        <v>9388.4971</v>
      </c>
      <c r="F6" s="46">
        <f>'[1]统计局D401'!H16</f>
        <v>69830.12689999999</v>
      </c>
      <c r="G6" s="50">
        <f t="shared" si="1"/>
        <v>-6.653919081468345</v>
      </c>
      <c r="H6" s="50">
        <f t="shared" si="2"/>
        <v>-9.911422057003293</v>
      </c>
      <c r="K6" s="51"/>
      <c r="M6" s="51"/>
      <c r="O6" s="51"/>
    </row>
    <row r="7" spans="1:15" s="38" customFormat="1" ht="49.5" customHeight="1">
      <c r="A7" s="20" t="s">
        <v>14</v>
      </c>
      <c r="B7" s="20" t="s">
        <v>15</v>
      </c>
      <c r="C7" s="46">
        <f aca="true" t="shared" si="3" ref="C7:F7">C8+C9</f>
        <v>24367406.983400002</v>
      </c>
      <c r="D7" s="46">
        <f t="shared" si="3"/>
        <v>169416270.9443</v>
      </c>
      <c r="E7" s="46">
        <f t="shared" si="3"/>
        <v>23577550.6708</v>
      </c>
      <c r="F7" s="46">
        <f t="shared" si="3"/>
        <v>170028944.425</v>
      </c>
      <c r="G7" s="50">
        <f t="shared" si="1"/>
        <v>3.3500354792078184</v>
      </c>
      <c r="H7" s="50">
        <f t="shared" si="2"/>
        <v>-0.36033481403529777</v>
      </c>
      <c r="K7" s="51"/>
      <c r="M7" s="51"/>
      <c r="O7" s="51"/>
    </row>
    <row r="8" spans="1:15" s="38" customFormat="1" ht="49.5" customHeight="1">
      <c r="A8" s="20" t="s">
        <v>12</v>
      </c>
      <c r="B8" s="20" t="s">
        <v>15</v>
      </c>
      <c r="C8" s="47">
        <f>'[1]统计局D401'!E11</f>
        <v>2316815.3172</v>
      </c>
      <c r="D8" s="47">
        <f>'[1]统计局D401'!F11</f>
        <v>17556649.1147</v>
      </c>
      <c r="E8" s="47">
        <f>'[1]统计局D401'!G11</f>
        <v>2492284.6771</v>
      </c>
      <c r="F8" s="47">
        <f>'[1]统计局D401'!H11</f>
        <v>19471138.3116</v>
      </c>
      <c r="G8" s="50">
        <f t="shared" si="1"/>
        <v>-7.04050229543499</v>
      </c>
      <c r="H8" s="50">
        <f t="shared" si="2"/>
        <v>-9.832446189134387</v>
      </c>
      <c r="K8" s="51"/>
      <c r="M8" s="51"/>
      <c r="O8" s="51"/>
    </row>
    <row r="9" spans="1:15" s="38" customFormat="1" ht="49.5" customHeight="1">
      <c r="A9" s="20" t="s">
        <v>13</v>
      </c>
      <c r="B9" s="20" t="s">
        <v>15</v>
      </c>
      <c r="C9" s="46">
        <f>'[1]统计局D401'!E17</f>
        <v>22050591.6662</v>
      </c>
      <c r="D9" s="46">
        <f>'[1]统计局D401'!F17</f>
        <v>151859621.8296</v>
      </c>
      <c r="E9" s="46">
        <f>'[1]统计局D401'!G17</f>
        <v>21085265.9937</v>
      </c>
      <c r="F9" s="46">
        <f>'[1]统计局D401'!H17</f>
        <v>150557806.1134</v>
      </c>
      <c r="G9" s="50">
        <f t="shared" si="1"/>
        <v>4.578200117505872</v>
      </c>
      <c r="H9" s="50">
        <f t="shared" si="2"/>
        <v>0.8646617201764002</v>
      </c>
      <c r="K9" s="51"/>
      <c r="M9" s="51"/>
      <c r="O9" s="51"/>
    </row>
    <row r="10" spans="1:15" s="38" customFormat="1" ht="49.5" customHeight="1">
      <c r="A10" s="20" t="s">
        <v>16</v>
      </c>
      <c r="B10" s="20" t="s">
        <v>17</v>
      </c>
      <c r="C10" s="46">
        <f aca="true" t="shared" si="4" ref="C10:F10">C11+C12</f>
        <v>2231.3266000000003</v>
      </c>
      <c r="D10" s="46">
        <f t="shared" si="4"/>
        <v>16134.9632</v>
      </c>
      <c r="E10" s="46">
        <f t="shared" si="4"/>
        <v>2176.1572</v>
      </c>
      <c r="F10" s="46">
        <f t="shared" si="4"/>
        <v>19187.6971</v>
      </c>
      <c r="G10" s="50">
        <f t="shared" si="1"/>
        <v>2.535175308107341</v>
      </c>
      <c r="H10" s="50">
        <f t="shared" si="2"/>
        <v>-15.909850380116751</v>
      </c>
      <c r="K10" s="51"/>
      <c r="O10" s="51"/>
    </row>
    <row r="11" spans="1:15" s="38" customFormat="1" ht="49.5" customHeight="1">
      <c r="A11" s="20" t="s">
        <v>12</v>
      </c>
      <c r="B11" s="20" t="s">
        <v>17</v>
      </c>
      <c r="C11" s="46">
        <f>'[1]统计局D401'!E12</f>
        <v>2102.6444</v>
      </c>
      <c r="D11" s="46">
        <f>'[1]统计局D401'!F12</f>
        <v>15624.0464</v>
      </c>
      <c r="E11" s="46">
        <f>'[1]统计局D401'!G12</f>
        <v>2070.6005</v>
      </c>
      <c r="F11" s="46">
        <f>'[1]统计局D401'!H12</f>
        <v>18119.7079</v>
      </c>
      <c r="G11" s="50">
        <f t="shared" si="1"/>
        <v>1.5475655492211047</v>
      </c>
      <c r="H11" s="50">
        <f t="shared" si="2"/>
        <v>-13.773188363593874</v>
      </c>
      <c r="K11" s="51"/>
      <c r="O11" s="51"/>
    </row>
    <row r="12" spans="1:15" s="38" customFormat="1" ht="49.5" customHeight="1">
      <c r="A12" s="20" t="s">
        <v>13</v>
      </c>
      <c r="B12" s="20" t="s">
        <v>17</v>
      </c>
      <c r="C12" s="46">
        <f>'[1]统计局D401'!E18</f>
        <v>128.6822</v>
      </c>
      <c r="D12" s="46">
        <f>'[1]统计局D401'!F18</f>
        <v>510.9168</v>
      </c>
      <c r="E12" s="46">
        <f>'[1]统计局D401'!G18</f>
        <v>105.5567</v>
      </c>
      <c r="F12" s="46">
        <f>'[1]统计局D401'!H18</f>
        <v>1067.9892</v>
      </c>
      <c r="G12" s="50">
        <f t="shared" si="1"/>
        <v>21.908130890791384</v>
      </c>
      <c r="H12" s="50">
        <f t="shared" si="2"/>
        <v>-52.16086454806846</v>
      </c>
      <c r="K12" s="51"/>
      <c r="O12" s="51"/>
    </row>
    <row r="13" spans="1:15" s="38" customFormat="1" ht="49.5" customHeight="1">
      <c r="A13" s="20" t="s">
        <v>18</v>
      </c>
      <c r="B13" s="20" t="s">
        <v>19</v>
      </c>
      <c r="C13" s="46">
        <f aca="true" t="shared" si="5" ref="C13:F13">C14+C15</f>
        <v>174146.72699999998</v>
      </c>
      <c r="D13" s="46">
        <f t="shared" si="5"/>
        <v>1310878.1742</v>
      </c>
      <c r="E13" s="46">
        <f t="shared" si="5"/>
        <v>194993.3744</v>
      </c>
      <c r="F13" s="46">
        <f t="shared" si="5"/>
        <v>1820292.7908</v>
      </c>
      <c r="G13" s="50">
        <f t="shared" si="1"/>
        <v>-10.690951661381177</v>
      </c>
      <c r="H13" s="50">
        <f t="shared" si="2"/>
        <v>-27.985311987975166</v>
      </c>
      <c r="K13" s="51"/>
      <c r="O13" s="51"/>
    </row>
    <row r="14" spans="1:15" s="38" customFormat="1" ht="49.5" customHeight="1">
      <c r="A14" s="20" t="s">
        <v>12</v>
      </c>
      <c r="B14" s="20" t="s">
        <v>19</v>
      </c>
      <c r="C14" s="46">
        <v>170792.9697</v>
      </c>
      <c r="D14" s="46">
        <v>1297212.6556</v>
      </c>
      <c r="E14" s="46">
        <v>192102.1166</v>
      </c>
      <c r="F14" s="46">
        <v>1789754.5934000001</v>
      </c>
      <c r="G14" s="50">
        <f t="shared" si="1"/>
        <v>-11.092614322605556</v>
      </c>
      <c r="H14" s="50">
        <f t="shared" si="2"/>
        <v>-27.520082340692156</v>
      </c>
      <c r="K14" s="51"/>
      <c r="O14" s="51"/>
    </row>
    <row r="15" spans="1:15" s="38" customFormat="1" ht="49.5" customHeight="1">
      <c r="A15" s="20" t="s">
        <v>13</v>
      </c>
      <c r="B15" s="20" t="s">
        <v>19</v>
      </c>
      <c r="C15" s="46">
        <v>3353.7573</v>
      </c>
      <c r="D15" s="46">
        <v>13665.5186</v>
      </c>
      <c r="E15" s="46">
        <v>2891.2578</v>
      </c>
      <c r="F15" s="46">
        <v>30538.1974</v>
      </c>
      <c r="G15" s="50">
        <f t="shared" si="1"/>
        <v>15.996480839584777</v>
      </c>
      <c r="H15" s="50">
        <f t="shared" si="2"/>
        <v>-55.25106337808924</v>
      </c>
      <c r="K15" s="51"/>
      <c r="O15" s="51"/>
    </row>
    <row r="16" spans="1:15" s="39" customFormat="1" ht="49.5" customHeight="1">
      <c r="A16" s="48" t="s">
        <v>20</v>
      </c>
      <c r="B16" s="48" t="s">
        <v>11</v>
      </c>
      <c r="C16" s="47">
        <f aca="true" t="shared" si="6" ref="C16:F16">C18+C19</f>
        <v>16914.462900000002</v>
      </c>
      <c r="D16" s="47">
        <f t="shared" si="6"/>
        <v>132821.3321</v>
      </c>
      <c r="E16" s="47">
        <f t="shared" si="6"/>
        <v>17918.796</v>
      </c>
      <c r="F16" s="47">
        <f t="shared" si="6"/>
        <v>140558.807</v>
      </c>
      <c r="G16" s="50">
        <f t="shared" si="1"/>
        <v>-5.604913968550093</v>
      </c>
      <c r="H16" s="50">
        <f t="shared" si="2"/>
        <v>-5.504795512386494</v>
      </c>
      <c r="I16" s="52"/>
      <c r="J16" s="52"/>
      <c r="K16" s="51"/>
      <c r="O16" s="51"/>
    </row>
    <row r="17" spans="1:15" s="39" customFormat="1" ht="49.5" customHeight="1">
      <c r="A17" s="48" t="s">
        <v>21</v>
      </c>
      <c r="B17" s="48" t="s">
        <v>11</v>
      </c>
      <c r="C17" s="47">
        <v>5115.3104</v>
      </c>
      <c r="D17" s="47">
        <v>42762.8158</v>
      </c>
      <c r="E17" s="47">
        <v>6092.5848</v>
      </c>
      <c r="F17" s="47">
        <v>46050.5055</v>
      </c>
      <c r="G17" s="50">
        <f t="shared" si="1"/>
        <v>-16.040390607283783</v>
      </c>
      <c r="H17" s="50">
        <f t="shared" si="2"/>
        <v>-7.139312944132612</v>
      </c>
      <c r="I17" s="52"/>
      <c r="J17" s="53"/>
      <c r="K17" s="51"/>
      <c r="O17" s="51"/>
    </row>
    <row r="18" spans="1:15" s="39" customFormat="1" ht="49.5" customHeight="1">
      <c r="A18" s="48" t="s">
        <v>22</v>
      </c>
      <c r="B18" s="48" t="s">
        <v>11</v>
      </c>
      <c r="C18" s="47">
        <v>14362.941</v>
      </c>
      <c r="D18" s="47">
        <v>114941.6733</v>
      </c>
      <c r="E18" s="47">
        <v>15508.3684</v>
      </c>
      <c r="F18" s="47">
        <v>121952.5339</v>
      </c>
      <c r="G18" s="50">
        <f t="shared" si="1"/>
        <v>-7.385866588002884</v>
      </c>
      <c r="H18" s="50">
        <f t="shared" si="2"/>
        <v>-5.748843731077244</v>
      </c>
      <c r="J18" s="52"/>
      <c r="K18" s="51"/>
      <c r="O18" s="51"/>
    </row>
    <row r="19" spans="1:15" s="39" customFormat="1" ht="49.5" customHeight="1">
      <c r="A19" s="48" t="s">
        <v>23</v>
      </c>
      <c r="B19" s="48" t="s">
        <v>11</v>
      </c>
      <c r="C19" s="47">
        <v>2551.5219</v>
      </c>
      <c r="D19" s="47">
        <v>17879.6588</v>
      </c>
      <c r="E19" s="47">
        <v>2410.4276</v>
      </c>
      <c r="F19" s="47">
        <v>18606.2731</v>
      </c>
      <c r="G19" s="50">
        <f t="shared" si="1"/>
        <v>5.853496699091892</v>
      </c>
      <c r="H19" s="50">
        <f t="shared" si="2"/>
        <v>-3.9052114095863573</v>
      </c>
      <c r="K19" s="51"/>
      <c r="O19" s="51"/>
    </row>
    <row r="20" spans="1:15" s="39" customFormat="1" ht="49.5" customHeight="1">
      <c r="A20" s="48" t="s">
        <v>24</v>
      </c>
      <c r="B20" s="48" t="s">
        <v>25</v>
      </c>
      <c r="C20" s="47">
        <v>592.764725</v>
      </c>
      <c r="D20" s="47">
        <v>4596.060475</v>
      </c>
      <c r="E20" s="47">
        <v>612.25265</v>
      </c>
      <c r="F20" s="47">
        <v>4645.29815</v>
      </c>
      <c r="G20" s="50">
        <f t="shared" si="1"/>
        <v>-3.1829874480739306</v>
      </c>
      <c r="H20" s="50">
        <f t="shared" si="2"/>
        <v>-1.059946496652742</v>
      </c>
      <c r="O20" s="51"/>
    </row>
    <row r="21" spans="1:8" s="38" customFormat="1" ht="82.5" customHeight="1">
      <c r="A21" s="49" t="s">
        <v>26</v>
      </c>
      <c r="B21" s="49"/>
      <c r="C21" s="49"/>
      <c r="D21" s="49"/>
      <c r="E21" s="49"/>
      <c r="F21" s="49"/>
      <c r="G21" s="49"/>
      <c r="H21" s="49"/>
    </row>
    <row r="22" spans="1:8" s="38" customFormat="1" ht="17.25">
      <c r="A22" s="24"/>
      <c r="B22" s="24"/>
      <c r="C22" s="24"/>
      <c r="D22" s="24"/>
      <c r="E22" s="24"/>
      <c r="F22" s="24"/>
      <c r="G22" s="24"/>
      <c r="H22" s="24"/>
    </row>
    <row r="23" spans="1:8" s="38" customFormat="1" ht="17.25">
      <c r="A23" s="40"/>
      <c r="B23" s="40"/>
      <c r="C23" s="41"/>
      <c r="D23" s="41"/>
      <c r="E23" s="41"/>
      <c r="F23" s="41"/>
      <c r="G23" s="42"/>
      <c r="H23" s="42"/>
    </row>
    <row r="24" spans="1:11" s="38" customFormat="1" ht="17.25">
      <c r="A24" s="40"/>
      <c r="B24" s="40"/>
      <c r="C24" s="41"/>
      <c r="D24" s="41"/>
      <c r="E24" s="41"/>
      <c r="F24" s="41"/>
      <c r="G24" s="42"/>
      <c r="H24" s="42"/>
      <c r="K24" s="54"/>
    </row>
    <row r="25" spans="1:8" s="38" customFormat="1" ht="17.2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25" t="s">
        <v>5</v>
      </c>
      <c r="H2" s="26"/>
    </row>
    <row r="3" spans="1:8" ht="36" customHeight="1">
      <c r="A3" s="14"/>
      <c r="B3" s="15"/>
      <c r="C3" s="12" t="s">
        <v>6</v>
      </c>
      <c r="D3" s="12" t="s">
        <v>7</v>
      </c>
      <c r="E3" s="12" t="s">
        <v>6</v>
      </c>
      <c r="F3" s="12" t="s">
        <v>7</v>
      </c>
      <c r="G3" s="27" t="s">
        <v>8</v>
      </c>
      <c r="H3" s="25" t="s">
        <v>9</v>
      </c>
    </row>
    <row r="4" spans="1:8" ht="36" customHeight="1">
      <c r="A4" s="16" t="s">
        <v>10</v>
      </c>
      <c r="B4" s="17" t="s">
        <v>11</v>
      </c>
      <c r="C4" s="18">
        <f>SUM(C5:C6)</f>
        <v>33088.297</v>
      </c>
      <c r="D4" s="18">
        <f>SUM(D5:D6)</f>
        <v>265038.9841021572</v>
      </c>
      <c r="E4" s="18">
        <f>SUM(E5:E6)</f>
        <v>31890.316581967298</v>
      </c>
      <c r="F4" s="18">
        <f>SUM(F5:F6)</f>
        <v>285972.85571011354</v>
      </c>
      <c r="G4" s="28">
        <f aca="true" t="shared" si="0" ref="G4:G28">C4/E4*100-100</f>
        <v>3.75656483357119</v>
      </c>
      <c r="H4" s="28">
        <f aca="true" t="shared" si="1" ref="H4:H28">D4/F4*100-100</f>
        <v>-7.320230291079341</v>
      </c>
    </row>
    <row r="5" spans="1:8" ht="36" customHeight="1">
      <c r="A5" s="16" t="s">
        <v>12</v>
      </c>
      <c r="B5" s="17" t="s">
        <v>11</v>
      </c>
      <c r="C5" s="35">
        <v>23720.4905</v>
      </c>
      <c r="D5" s="18">
        <f>C5+'上期数据'!D5</f>
        <v>181027.65160215716</v>
      </c>
      <c r="E5" s="35">
        <v>21886.3696819673</v>
      </c>
      <c r="F5" s="18">
        <f>E5+'上期数据'!F5</f>
        <v>193531.22081011356</v>
      </c>
      <c r="G5" s="28">
        <f t="shared" si="0"/>
        <v>8.380196646060838</v>
      </c>
      <c r="H5" s="28">
        <f t="shared" si="1"/>
        <v>-6.460750444097329</v>
      </c>
    </row>
    <row r="6" spans="1:8" ht="36" customHeight="1">
      <c r="A6" s="19" t="s">
        <v>28</v>
      </c>
      <c r="B6" s="20" t="s">
        <v>11</v>
      </c>
      <c r="C6" s="18">
        <f>C7+C8</f>
        <v>9367.8065</v>
      </c>
      <c r="D6" s="18">
        <f>D7+D8</f>
        <v>84011.33249999999</v>
      </c>
      <c r="E6" s="18">
        <f>E7+E8</f>
        <v>10003.946899999999</v>
      </c>
      <c r="F6" s="18">
        <f>F7+F8</f>
        <v>92441.63489999999</v>
      </c>
      <c r="G6" s="28">
        <f t="shared" si="0"/>
        <v>-6.358894208045001</v>
      </c>
      <c r="H6" s="28">
        <f t="shared" si="1"/>
        <v>-9.119594660046417</v>
      </c>
    </row>
    <row r="7" spans="1:8" ht="36" customHeight="1">
      <c r="A7" s="19" t="s">
        <v>23</v>
      </c>
      <c r="B7" s="20" t="s">
        <v>11</v>
      </c>
      <c r="C7" s="36">
        <v>4236.908100000001</v>
      </c>
      <c r="D7" s="18">
        <f>C7+'上期数据'!D7</f>
        <v>33205.211599999995</v>
      </c>
      <c r="E7" s="37">
        <v>4213.9575</v>
      </c>
      <c r="F7" s="18">
        <f>E7+'上期数据'!F7</f>
        <v>36114.384699999995</v>
      </c>
      <c r="G7" s="28">
        <f t="shared" si="0"/>
        <v>0.5446329252252866</v>
      </c>
      <c r="H7" s="28">
        <f t="shared" si="1"/>
        <v>-8.055441409749392</v>
      </c>
    </row>
    <row r="8" spans="1:8" ht="36" customHeight="1">
      <c r="A8" s="19" t="s">
        <v>22</v>
      </c>
      <c r="B8" s="20" t="s">
        <v>11</v>
      </c>
      <c r="C8" s="36">
        <v>5130.8984</v>
      </c>
      <c r="D8" s="18">
        <f>C8+'上期数据'!D8</f>
        <v>50806.1209</v>
      </c>
      <c r="E8" s="37">
        <v>5789.9893999999995</v>
      </c>
      <c r="F8" s="18">
        <f>E8+'上期数据'!F8</f>
        <v>56327.250199999995</v>
      </c>
      <c r="G8" s="28">
        <f t="shared" si="0"/>
        <v>-11.383285088570275</v>
      </c>
      <c r="H8" s="28">
        <f t="shared" si="1"/>
        <v>-9.801879694812428</v>
      </c>
    </row>
    <row r="9" spans="1:8" ht="36" customHeight="1">
      <c r="A9" s="16" t="s">
        <v>14</v>
      </c>
      <c r="B9" s="17" t="s">
        <v>15</v>
      </c>
      <c r="C9" s="18">
        <f>SUM(C10:C11)</f>
        <v>23689426.83</v>
      </c>
      <c r="D9" s="18">
        <f>SUM(D10:D11)</f>
        <v>210752810.99906242</v>
      </c>
      <c r="E9" s="18">
        <f>SUM(E10:E11)</f>
        <v>22856988.22353187</v>
      </c>
      <c r="F9" s="18">
        <f>SUM(F10:F11)</f>
        <v>217647948.4867798</v>
      </c>
      <c r="G9" s="28">
        <f t="shared" si="0"/>
        <v>3.641943541849102</v>
      </c>
      <c r="H9" s="28">
        <f t="shared" si="1"/>
        <v>-3.168023193260751</v>
      </c>
    </row>
    <row r="10" spans="1:8" ht="36" customHeight="1">
      <c r="A10" s="16" t="s">
        <v>12</v>
      </c>
      <c r="B10" s="17" t="s">
        <v>15</v>
      </c>
      <c r="C10" s="35">
        <v>2627095.4225000003</v>
      </c>
      <c r="D10" s="18">
        <f>C10+'上期数据'!D10</f>
        <v>19550448.819262423</v>
      </c>
      <c r="E10" s="35">
        <v>2405428.10653187</v>
      </c>
      <c r="F10" s="18">
        <f>E10+'上期数据'!F10</f>
        <v>20368550.617879782</v>
      </c>
      <c r="G10" s="28">
        <f t="shared" si="0"/>
        <v>9.21529582888796</v>
      </c>
      <c r="H10" s="28">
        <f t="shared" si="1"/>
        <v>-4.016494909064463</v>
      </c>
    </row>
    <row r="11" spans="1:8" s="4" customFormat="1" ht="36" customHeight="1">
      <c r="A11" s="19" t="s">
        <v>28</v>
      </c>
      <c r="B11" s="20" t="s">
        <v>15</v>
      </c>
      <c r="C11" s="18">
        <f>C12+C13</f>
        <v>21062331.4075</v>
      </c>
      <c r="D11" s="18">
        <f>D12+D13</f>
        <v>191202362.1798</v>
      </c>
      <c r="E11" s="18">
        <f>E12+E13</f>
        <v>20451560.117</v>
      </c>
      <c r="F11" s="18">
        <f>F12+F13</f>
        <v>197279397.86890003</v>
      </c>
      <c r="G11" s="28">
        <f t="shared" si="0"/>
        <v>2.986428844576537</v>
      </c>
      <c r="H11" s="28">
        <f t="shared" si="1"/>
        <v>-3.0804208420883583</v>
      </c>
    </row>
    <row r="12" spans="1:8" s="4" customFormat="1" ht="36" customHeight="1">
      <c r="A12" s="19" t="s">
        <v>23</v>
      </c>
      <c r="B12" s="20" t="s">
        <v>15</v>
      </c>
      <c r="C12" s="36">
        <v>592991.527</v>
      </c>
      <c r="D12" s="18">
        <f>C12+'上期数据'!D12</f>
        <v>4709968.2281</v>
      </c>
      <c r="E12" s="36">
        <v>684598.6576000002</v>
      </c>
      <c r="F12" s="18">
        <f>E12+'上期数据'!F12</f>
        <v>5518078.499000001</v>
      </c>
      <c r="G12" s="28">
        <f t="shared" si="0"/>
        <v>-13.381143766940411</v>
      </c>
      <c r="H12" s="28">
        <f t="shared" si="1"/>
        <v>-14.644776638216513</v>
      </c>
    </row>
    <row r="13" spans="1:8" s="4" customFormat="1" ht="36" customHeight="1">
      <c r="A13" s="19" t="s">
        <v>22</v>
      </c>
      <c r="B13" s="20" t="s">
        <v>15</v>
      </c>
      <c r="C13" s="36">
        <v>20469339.8805</v>
      </c>
      <c r="D13" s="18">
        <f>C13+'上期数据'!D13</f>
        <v>186492393.9517</v>
      </c>
      <c r="E13" s="36">
        <v>19766961.4594</v>
      </c>
      <c r="F13" s="18">
        <f>E13+'上期数据'!F13</f>
        <v>191761319.36990002</v>
      </c>
      <c r="G13" s="28">
        <f t="shared" si="0"/>
        <v>3.553294837664552</v>
      </c>
      <c r="H13" s="28">
        <f t="shared" si="1"/>
        <v>-2.7476476671692467</v>
      </c>
    </row>
    <row r="14" spans="1:8" ht="36" customHeight="1">
      <c r="A14" s="16" t="s">
        <v>16</v>
      </c>
      <c r="B14" s="17" t="s">
        <v>17</v>
      </c>
      <c r="C14" s="18">
        <f>SUM(C15:C16)</f>
        <v>5503.5912</v>
      </c>
      <c r="D14" s="18">
        <f>SUM(D15:D16)</f>
        <v>46414.7397</v>
      </c>
      <c r="E14" s="18">
        <f>SUM(E15:E16)</f>
        <v>9070.786</v>
      </c>
      <c r="F14" s="18">
        <f>SUM(F15:F16)</f>
        <v>87118.96540000002</v>
      </c>
      <c r="G14" s="28">
        <f t="shared" si="0"/>
        <v>-39.32619290103416</v>
      </c>
      <c r="H14" s="28">
        <f t="shared" si="1"/>
        <v>-46.72257701076879</v>
      </c>
    </row>
    <row r="15" spans="1:8" ht="36" customHeight="1">
      <c r="A15" s="16" t="s">
        <v>12</v>
      </c>
      <c r="B15" s="17" t="s">
        <v>17</v>
      </c>
      <c r="C15" s="35">
        <v>5346.5037</v>
      </c>
      <c r="D15" s="18">
        <f>C15+'上期数据'!D15</f>
        <v>45313.3024</v>
      </c>
      <c r="E15" s="35">
        <v>8806.649</v>
      </c>
      <c r="F15" s="18">
        <f>E15+'上期数据'!F15</f>
        <v>84803.04780000001</v>
      </c>
      <c r="G15" s="30">
        <f t="shared" si="0"/>
        <v>-39.29014656993823</v>
      </c>
      <c r="H15" s="28">
        <f t="shared" si="1"/>
        <v>-46.56642234502332</v>
      </c>
    </row>
    <row r="16" spans="1:8" ht="36" customHeight="1">
      <c r="A16" s="16" t="s">
        <v>13</v>
      </c>
      <c r="B16" s="17" t="s">
        <v>17</v>
      </c>
      <c r="C16" s="18">
        <f>C17+C18</f>
        <v>157.0875</v>
      </c>
      <c r="D16" s="18">
        <f>D17+D18</f>
        <v>1101.4373</v>
      </c>
      <c r="E16" s="18">
        <f>E17+E18</f>
        <v>264.137</v>
      </c>
      <c r="F16" s="18">
        <f>F17+F18</f>
        <v>2315.9175999999998</v>
      </c>
      <c r="G16" s="28">
        <f t="shared" si="0"/>
        <v>-40.528021443417614</v>
      </c>
      <c r="H16" s="28">
        <f t="shared" si="1"/>
        <v>-52.440566106497045</v>
      </c>
    </row>
    <row r="17" spans="1:8" ht="36" customHeight="1">
      <c r="A17" s="19" t="s">
        <v>23</v>
      </c>
      <c r="B17" s="17" t="s">
        <v>17</v>
      </c>
      <c r="C17" s="36">
        <v>24.7828</v>
      </c>
      <c r="D17" s="18">
        <f>C17+'上期数据'!D17</f>
        <v>108.53650000000002</v>
      </c>
      <c r="E17" s="36">
        <v>46.2687</v>
      </c>
      <c r="F17" s="18">
        <f>E17+'上期数据'!F17</f>
        <v>332.3844</v>
      </c>
      <c r="G17" s="28">
        <f t="shared" si="0"/>
        <v>-46.43722430066114</v>
      </c>
      <c r="H17" s="28">
        <f t="shared" si="1"/>
        <v>-67.34609085143586</v>
      </c>
    </row>
    <row r="18" spans="1:8" ht="36" customHeight="1">
      <c r="A18" s="19" t="s">
        <v>22</v>
      </c>
      <c r="B18" s="17" t="s">
        <v>17</v>
      </c>
      <c r="C18" s="36">
        <v>132.3047</v>
      </c>
      <c r="D18" s="18">
        <f>C18+'上期数据'!D18</f>
        <v>992.9008</v>
      </c>
      <c r="E18" s="36">
        <v>217.86829999999998</v>
      </c>
      <c r="F18" s="18">
        <f>E18+'上期数据'!F18</f>
        <v>1983.5331999999999</v>
      </c>
      <c r="G18" s="28">
        <f t="shared" si="0"/>
        <v>-39.27308378502058</v>
      </c>
      <c r="H18" s="28">
        <f t="shared" si="1"/>
        <v>-49.94281920766438</v>
      </c>
    </row>
    <row r="19" spans="1:8" ht="36" customHeight="1">
      <c r="A19" s="16" t="s">
        <v>18</v>
      </c>
      <c r="B19" s="17" t="s">
        <v>19</v>
      </c>
      <c r="C19" s="18">
        <f>SUM(C20:C21)</f>
        <v>546068.7799000001</v>
      </c>
      <c r="D19" s="18">
        <f>SUM(D20:D21)</f>
        <v>4679448.344500001</v>
      </c>
      <c r="E19" s="18">
        <f>SUM(E20:E21)</f>
        <v>952102.3858</v>
      </c>
      <c r="F19" s="18">
        <f>SUM(F20:F21)</f>
        <v>9319034.294245</v>
      </c>
      <c r="G19" s="28">
        <f t="shared" si="0"/>
        <v>-42.64600235812159</v>
      </c>
      <c r="H19" s="28">
        <f t="shared" si="1"/>
        <v>-49.786123789781435</v>
      </c>
    </row>
    <row r="20" spans="1:8" ht="36" customHeight="1">
      <c r="A20" s="16" t="s">
        <v>12</v>
      </c>
      <c r="B20" s="17" t="s">
        <v>19</v>
      </c>
      <c r="C20" s="35">
        <v>541293.753</v>
      </c>
      <c r="D20" s="18">
        <f>C20+'上期数据'!D20</f>
        <v>4644212.2762</v>
      </c>
      <c r="E20" s="35">
        <v>942877.3516</v>
      </c>
      <c r="F20" s="18">
        <f>E20+'上期数据'!F20</f>
        <v>9233463.741545001</v>
      </c>
      <c r="G20" s="28">
        <f t="shared" si="0"/>
        <v>-42.59128697052055</v>
      </c>
      <c r="H20" s="28">
        <f t="shared" si="1"/>
        <v>-49.70238248400918</v>
      </c>
    </row>
    <row r="21" spans="1:8" ht="36" customHeight="1">
      <c r="A21" s="16" t="s">
        <v>13</v>
      </c>
      <c r="B21" s="17" t="s">
        <v>19</v>
      </c>
      <c r="C21" s="18">
        <f>C22+C23</f>
        <v>4775.0269</v>
      </c>
      <c r="D21" s="18">
        <f>D22+D23</f>
        <v>35236.0683</v>
      </c>
      <c r="E21" s="18">
        <f>E22+E23</f>
        <v>9225.034200000002</v>
      </c>
      <c r="F21" s="18">
        <f>F22+F23</f>
        <v>85570.5527</v>
      </c>
      <c r="G21" s="28">
        <f t="shared" si="0"/>
        <v>-48.23838268263548</v>
      </c>
      <c r="H21" s="28">
        <f t="shared" si="1"/>
        <v>-58.82220321337249</v>
      </c>
    </row>
    <row r="22" spans="1:8" ht="36" customHeight="1">
      <c r="A22" s="19" t="s">
        <v>23</v>
      </c>
      <c r="B22" s="17" t="s">
        <v>19</v>
      </c>
      <c r="C22" s="36">
        <v>620.6048000000001</v>
      </c>
      <c r="D22" s="18">
        <f>C22+'上期数据'!D22</f>
        <v>3094.7034000000003</v>
      </c>
      <c r="E22" s="36">
        <v>977.3849</v>
      </c>
      <c r="F22" s="18">
        <f>E22+'上期数据'!F22</f>
        <v>6923.8007</v>
      </c>
      <c r="G22" s="28">
        <f t="shared" si="0"/>
        <v>-36.503541235392525</v>
      </c>
      <c r="H22" s="28">
        <f t="shared" si="1"/>
        <v>-55.30340149738856</v>
      </c>
    </row>
    <row r="23" spans="1:8" ht="36" customHeight="1">
      <c r="A23" s="19" t="s">
        <v>22</v>
      </c>
      <c r="B23" s="17" t="s">
        <v>19</v>
      </c>
      <c r="C23" s="36">
        <v>4154.4221</v>
      </c>
      <c r="D23" s="18">
        <f>C23+'上期数据'!D23</f>
        <v>32141.364899999997</v>
      </c>
      <c r="E23" s="36">
        <v>8247.649300000001</v>
      </c>
      <c r="F23" s="18">
        <f>E23+'上期数据'!F23</f>
        <v>78646.75200000001</v>
      </c>
      <c r="G23" s="28">
        <f t="shared" si="0"/>
        <v>-49.62901611250615</v>
      </c>
      <c r="H23" s="28">
        <f t="shared" si="1"/>
        <v>-59.13198691282255</v>
      </c>
    </row>
    <row r="24" spans="1:8" s="5" customFormat="1" ht="36" customHeight="1">
      <c r="A24" s="21" t="s">
        <v>20</v>
      </c>
      <c r="B24" s="22" t="s">
        <v>11</v>
      </c>
      <c r="C24" s="18">
        <f>C26+C27</f>
        <v>17741.5068</v>
      </c>
      <c r="D24" s="18">
        <f>D26+D27</f>
        <v>165437.3846</v>
      </c>
      <c r="E24" s="18">
        <f>E26+E27</f>
        <v>16164</v>
      </c>
      <c r="F24" s="18">
        <f>F26+F27</f>
        <v>158623.09790000002</v>
      </c>
      <c r="G24" s="28">
        <f t="shared" si="0"/>
        <v>9.759383815887148</v>
      </c>
      <c r="H24" s="28">
        <f t="shared" si="1"/>
        <v>4.29589813224797</v>
      </c>
    </row>
    <row r="25" spans="1:8" s="5" customFormat="1" ht="36" customHeight="1">
      <c r="A25" s="21" t="s">
        <v>21</v>
      </c>
      <c r="B25" s="22" t="s">
        <v>11</v>
      </c>
      <c r="C25" s="35">
        <v>5277.5683</v>
      </c>
      <c r="D25" s="18">
        <f>C25+'上期数据'!D25</f>
        <v>51098.62409999999</v>
      </c>
      <c r="E25" s="35">
        <v>5100</v>
      </c>
      <c r="F25" s="18">
        <f>E25+'上期数据'!F25</f>
        <v>50258.6934</v>
      </c>
      <c r="G25" s="28">
        <f t="shared" si="0"/>
        <v>3.4817313725490067</v>
      </c>
      <c r="H25" s="28">
        <f t="shared" si="1"/>
        <v>1.6712147554556225</v>
      </c>
    </row>
    <row r="26" spans="1:8" s="5" customFormat="1" ht="36" customHeight="1">
      <c r="A26" s="21" t="s">
        <v>22</v>
      </c>
      <c r="B26" s="22" t="s">
        <v>11</v>
      </c>
      <c r="C26" s="36">
        <v>15321.52</v>
      </c>
      <c r="D26" s="18">
        <f>C26+'上期数据'!D26</f>
        <v>144090.4529</v>
      </c>
      <c r="E26" s="35">
        <v>14042</v>
      </c>
      <c r="F26" s="18">
        <f>E26+'上期数据'!F26</f>
        <v>139190.18600000002</v>
      </c>
      <c r="G26" s="28">
        <f t="shared" si="0"/>
        <v>9.11209229454495</v>
      </c>
      <c r="H26" s="28">
        <f t="shared" si="1"/>
        <v>3.5205548902707733</v>
      </c>
    </row>
    <row r="27" spans="1:8" s="5" customFormat="1" ht="36" customHeight="1">
      <c r="A27" s="21" t="s">
        <v>23</v>
      </c>
      <c r="B27" s="22" t="s">
        <v>11</v>
      </c>
      <c r="C27" s="35">
        <v>2419.9868</v>
      </c>
      <c r="D27" s="18">
        <f>C27+'上期数据'!D27</f>
        <v>21346.931699999997</v>
      </c>
      <c r="E27" s="35">
        <v>2122</v>
      </c>
      <c r="F27" s="18">
        <f>E27+'上期数据'!F27</f>
        <v>19432.911900000003</v>
      </c>
      <c r="G27" s="28">
        <f t="shared" si="0"/>
        <v>14.04273327049954</v>
      </c>
      <c r="H27" s="28">
        <f t="shared" si="1"/>
        <v>9.84937208509649</v>
      </c>
    </row>
    <row r="28" spans="1:8" s="5" customFormat="1" ht="36" customHeight="1">
      <c r="A28" s="21" t="s">
        <v>24</v>
      </c>
      <c r="B28" s="22" t="s">
        <v>25</v>
      </c>
      <c r="C28" s="35">
        <v>622.209075</v>
      </c>
      <c r="D28" s="18">
        <f>C28+'上期数据'!D28</f>
        <v>5477.4888</v>
      </c>
      <c r="E28" s="35">
        <v>561</v>
      </c>
      <c r="F28" s="18">
        <f>E28+'上期数据'!F28</f>
        <v>5533.84365</v>
      </c>
      <c r="G28" s="28">
        <f t="shared" si="0"/>
        <v>10.910708556149729</v>
      </c>
      <c r="H28" s="28">
        <f t="shared" si="1"/>
        <v>-1.0183672247407856</v>
      </c>
    </row>
    <row r="29" spans="1:8" ht="82.5" customHeight="1">
      <c r="A29" s="23" t="s">
        <v>29</v>
      </c>
      <c r="B29" s="23"/>
      <c r="C29" s="23"/>
      <c r="D29" s="23"/>
      <c r="E29" s="23"/>
      <c r="F29" s="23"/>
      <c r="G29" s="23"/>
      <c r="H29" s="23"/>
    </row>
    <row r="30" spans="1:8" ht="17.25">
      <c r="A30" s="24"/>
      <c r="B30" s="24"/>
      <c r="C30" s="24"/>
      <c r="D30" s="24"/>
      <c r="E30" s="24"/>
      <c r="F30" s="24"/>
      <c r="G30" s="24"/>
      <c r="H30" s="24"/>
    </row>
    <row r="33" ht="17.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25" t="s">
        <v>5</v>
      </c>
      <c r="H2" s="26"/>
    </row>
    <row r="3" spans="1:8" ht="36" customHeight="1">
      <c r="A3" s="14"/>
      <c r="B3" s="15"/>
      <c r="C3" s="12" t="s">
        <v>6</v>
      </c>
      <c r="D3" s="12" t="s">
        <v>7</v>
      </c>
      <c r="E3" s="12" t="s">
        <v>6</v>
      </c>
      <c r="F3" s="12" t="s">
        <v>7</v>
      </c>
      <c r="G3" s="27" t="s">
        <v>8</v>
      </c>
      <c r="H3" s="25" t="s">
        <v>9</v>
      </c>
    </row>
    <row r="4" spans="1:8" ht="36" customHeight="1">
      <c r="A4" s="16" t="s">
        <v>10</v>
      </c>
      <c r="B4" s="17" t="s">
        <v>11</v>
      </c>
      <c r="C4" s="18">
        <v>31449.7768</v>
      </c>
      <c r="D4" s="18">
        <v>231950.68710215716</v>
      </c>
      <c r="E4" s="18">
        <v>30360.1171370257</v>
      </c>
      <c r="F4" s="18">
        <v>254082.53912814625</v>
      </c>
      <c r="G4" s="28">
        <v>3.5891154769143014</v>
      </c>
      <c r="H4" s="28">
        <v>-8.710497030583795</v>
      </c>
    </row>
    <row r="5" spans="1:8" ht="36" customHeight="1">
      <c r="A5" s="16" t="s">
        <v>12</v>
      </c>
      <c r="B5" s="17" t="s">
        <v>11</v>
      </c>
      <c r="C5" s="18">
        <v>22005.3361</v>
      </c>
      <c r="D5" s="18">
        <v>157307.16110215714</v>
      </c>
      <c r="E5" s="18">
        <v>20647.8066370257</v>
      </c>
      <c r="F5" s="18">
        <v>171644.85112814626</v>
      </c>
      <c r="G5" s="28">
        <v>6.574690894963993</v>
      </c>
      <c r="H5" s="28">
        <v>-8.353113962786395</v>
      </c>
    </row>
    <row r="6" spans="1:8" ht="36" customHeight="1">
      <c r="A6" s="19" t="s">
        <v>28</v>
      </c>
      <c r="B6" s="20" t="s">
        <v>11</v>
      </c>
      <c r="C6" s="18">
        <v>9444.440700000001</v>
      </c>
      <c r="D6" s="18">
        <v>74643.526</v>
      </c>
      <c r="E6" s="18">
        <v>9712.3105</v>
      </c>
      <c r="F6" s="18">
        <v>82437.688</v>
      </c>
      <c r="G6" s="28">
        <v>-2.7580440308204572</v>
      </c>
      <c r="H6" s="28">
        <v>-9.454610129289406</v>
      </c>
    </row>
    <row r="7" spans="1:8" ht="36" customHeight="1">
      <c r="A7" s="19" t="s">
        <v>23</v>
      </c>
      <c r="B7" s="20" t="s">
        <v>11</v>
      </c>
      <c r="C7" s="18">
        <v>4107.5794</v>
      </c>
      <c r="D7" s="18">
        <v>28968.303499999998</v>
      </c>
      <c r="E7" s="18">
        <v>4112.9637</v>
      </c>
      <c r="F7" s="18">
        <v>31900.4272</v>
      </c>
      <c r="G7" s="28">
        <v>-0.13091046731096867</v>
      </c>
      <c r="H7" s="28">
        <v>-9.191487253813321</v>
      </c>
    </row>
    <row r="8" spans="1:8" ht="36" customHeight="1">
      <c r="A8" s="19" t="s">
        <v>22</v>
      </c>
      <c r="B8" s="20" t="s">
        <v>11</v>
      </c>
      <c r="C8" s="18">
        <v>5336.861300000001</v>
      </c>
      <c r="D8" s="18">
        <v>45675.2225</v>
      </c>
      <c r="E8" s="18">
        <v>5599.346799999999</v>
      </c>
      <c r="F8" s="18">
        <v>50537.2608</v>
      </c>
      <c r="G8" s="28">
        <v>-4.687787868399184</v>
      </c>
      <c r="H8" s="28">
        <v>-9.62070009936113</v>
      </c>
    </row>
    <row r="9" spans="1:8" ht="36" customHeight="1">
      <c r="A9" s="16" t="s">
        <v>14</v>
      </c>
      <c r="B9" s="17" t="s">
        <v>15</v>
      </c>
      <c r="C9" s="18">
        <v>23056601.6437</v>
      </c>
      <c r="D9" s="18">
        <v>187063384.16906244</v>
      </c>
      <c r="E9" s="18">
        <v>22359080.961652912</v>
      </c>
      <c r="F9" s="18">
        <v>194790960.26324794</v>
      </c>
      <c r="G9" s="28">
        <v>3.1196303785624053</v>
      </c>
      <c r="H9" s="28">
        <v>-3.9671122744824316</v>
      </c>
    </row>
    <row r="10" spans="1:8" ht="36" customHeight="1">
      <c r="A10" s="16" t="s">
        <v>12</v>
      </c>
      <c r="B10" s="17" t="s">
        <v>15</v>
      </c>
      <c r="C10" s="18">
        <v>2434285.2225</v>
      </c>
      <c r="D10" s="18">
        <v>16923353.396762423</v>
      </c>
      <c r="E10" s="18">
        <v>2234166.49995291</v>
      </c>
      <c r="F10" s="18">
        <v>17963122.511347912</v>
      </c>
      <c r="G10" s="28">
        <v>8.957198246026337</v>
      </c>
      <c r="H10" s="28">
        <v>-5.788353967572348</v>
      </c>
    </row>
    <row r="11" spans="1:8" s="4" customFormat="1" ht="36" customHeight="1">
      <c r="A11" s="19" t="s">
        <v>28</v>
      </c>
      <c r="B11" s="20" t="s">
        <v>15</v>
      </c>
      <c r="C11" s="18">
        <v>20622316.4212</v>
      </c>
      <c r="D11" s="18">
        <v>170140030.7723</v>
      </c>
      <c r="E11" s="18">
        <v>20124914.461700004</v>
      </c>
      <c r="F11" s="18">
        <v>176827837.75190002</v>
      </c>
      <c r="G11" s="28">
        <v>2.4715730367282305</v>
      </c>
      <c r="H11" s="28">
        <v>-3.7821007510047195</v>
      </c>
    </row>
    <row r="12" spans="1:8" s="4" customFormat="1" ht="36" customHeight="1">
      <c r="A12" s="19" t="s">
        <v>23</v>
      </c>
      <c r="B12" s="20" t="s">
        <v>15</v>
      </c>
      <c r="C12" s="18">
        <v>621582.2505</v>
      </c>
      <c r="D12" s="18">
        <v>4116976.7011</v>
      </c>
      <c r="E12" s="18">
        <v>642615.0471000001</v>
      </c>
      <c r="F12" s="18">
        <v>4833479.8414</v>
      </c>
      <c r="G12" s="28">
        <v>-3.273000950556195</v>
      </c>
      <c r="H12" s="28">
        <v>-14.823753564936098</v>
      </c>
    </row>
    <row r="13" spans="1:8" s="4" customFormat="1" ht="36" customHeight="1">
      <c r="A13" s="19" t="s">
        <v>22</v>
      </c>
      <c r="B13" s="20" t="s">
        <v>15</v>
      </c>
      <c r="C13" s="18">
        <v>20000734.1707</v>
      </c>
      <c r="D13" s="18">
        <v>166023054.0712</v>
      </c>
      <c r="E13" s="18">
        <v>19482299.414600004</v>
      </c>
      <c r="F13" s="18">
        <v>171994357.91050002</v>
      </c>
      <c r="G13" s="28">
        <v>2.6610552741607165</v>
      </c>
      <c r="H13" s="28">
        <v>-3.4718021636542744</v>
      </c>
    </row>
    <row r="14" spans="1:8" ht="36" customHeight="1">
      <c r="A14" s="16" t="s">
        <v>16</v>
      </c>
      <c r="B14" s="17" t="s">
        <v>17</v>
      </c>
      <c r="C14" s="18">
        <v>5143.2627</v>
      </c>
      <c r="D14" s="18">
        <v>40911.148499999996</v>
      </c>
      <c r="E14" s="18">
        <v>8880.5993</v>
      </c>
      <c r="F14" s="18">
        <v>78048.17940000001</v>
      </c>
      <c r="G14" s="28">
        <v>-42.08428365864903</v>
      </c>
      <c r="H14" s="28">
        <v>-47.58218729186655</v>
      </c>
    </row>
    <row r="15" spans="1:9" ht="36" customHeight="1">
      <c r="A15" s="16" t="s">
        <v>12</v>
      </c>
      <c r="B15" s="17" t="s">
        <v>17</v>
      </c>
      <c r="C15" s="18">
        <v>5031.9417</v>
      </c>
      <c r="D15" s="18">
        <v>39966.7987</v>
      </c>
      <c r="E15" s="29">
        <v>8665.5592</v>
      </c>
      <c r="F15" s="29">
        <v>75996.39880000001</v>
      </c>
      <c r="G15" s="30">
        <v>-41.93171399717631</v>
      </c>
      <c r="H15" s="28">
        <v>-47.40961501981066</v>
      </c>
      <c r="I15" s="32"/>
    </row>
    <row r="16" spans="1:8" ht="36" customHeight="1">
      <c r="A16" s="16" t="s">
        <v>13</v>
      </c>
      <c r="B16" s="17" t="s">
        <v>17</v>
      </c>
      <c r="C16" s="18">
        <v>111.32100000000001</v>
      </c>
      <c r="D16" s="18">
        <v>944.3498</v>
      </c>
      <c r="E16" s="18">
        <v>215.04009999999997</v>
      </c>
      <c r="F16" s="18">
        <v>2051.7806</v>
      </c>
      <c r="G16" s="28">
        <v>-48.23244594845332</v>
      </c>
      <c r="H16" s="28">
        <v>-53.97413349166086</v>
      </c>
    </row>
    <row r="17" spans="1:8" ht="36" customHeight="1">
      <c r="A17" s="19" t="s">
        <v>23</v>
      </c>
      <c r="B17" s="17" t="s">
        <v>17</v>
      </c>
      <c r="C17" s="18">
        <v>17.456400000000002</v>
      </c>
      <c r="D17" s="18">
        <v>83.75370000000001</v>
      </c>
      <c r="E17" s="18">
        <v>39.2275</v>
      </c>
      <c r="F17" s="18">
        <v>286.1157</v>
      </c>
      <c r="G17" s="28">
        <v>-55.49958574979287</v>
      </c>
      <c r="H17" s="28">
        <v>-70.72733163541882</v>
      </c>
    </row>
    <row r="18" spans="1:8" ht="36" customHeight="1">
      <c r="A18" s="19" t="s">
        <v>22</v>
      </c>
      <c r="B18" s="17" t="s">
        <v>17</v>
      </c>
      <c r="C18" s="18">
        <v>93.86460000000001</v>
      </c>
      <c r="D18" s="18">
        <v>860.5961</v>
      </c>
      <c r="E18" s="18">
        <v>175.81259999999997</v>
      </c>
      <c r="F18" s="18">
        <v>1765.6649</v>
      </c>
      <c r="G18" s="28">
        <v>-46.61099375130109</v>
      </c>
      <c r="H18" s="28">
        <v>-51.25937543414948</v>
      </c>
    </row>
    <row r="19" spans="1:8" ht="36" customHeight="1">
      <c r="A19" s="16" t="s">
        <v>18</v>
      </c>
      <c r="B19" s="17" t="s">
        <v>19</v>
      </c>
      <c r="C19" s="18">
        <v>533530.2860000001</v>
      </c>
      <c r="D19" s="18">
        <v>4133379.5646</v>
      </c>
      <c r="E19" s="18">
        <v>955624.2369000001</v>
      </c>
      <c r="F19" s="18">
        <v>8366931.908445002</v>
      </c>
      <c r="G19" s="28">
        <v>-44.169448053060364</v>
      </c>
      <c r="H19" s="28">
        <v>-50.598623129368924</v>
      </c>
    </row>
    <row r="20" spans="1:8" ht="36" customHeight="1">
      <c r="A20" s="16" t="s">
        <v>12</v>
      </c>
      <c r="B20" s="17" t="s">
        <v>19</v>
      </c>
      <c r="C20" s="18">
        <v>530220.6033000001</v>
      </c>
      <c r="D20" s="18">
        <v>4102918.5232</v>
      </c>
      <c r="E20" s="18">
        <v>948006.5480000002</v>
      </c>
      <c r="F20" s="18">
        <v>8290586.389945001</v>
      </c>
      <c r="G20" s="28">
        <v>-44.06994293250388</v>
      </c>
      <c r="H20" s="28">
        <v>-50.51111790866679</v>
      </c>
    </row>
    <row r="21" spans="1:8" ht="36" customHeight="1">
      <c r="A21" s="16" t="s">
        <v>13</v>
      </c>
      <c r="B21" s="17" t="s">
        <v>19</v>
      </c>
      <c r="C21" s="18">
        <v>3309.6827000000003</v>
      </c>
      <c r="D21" s="18">
        <v>30461.0414</v>
      </c>
      <c r="E21" s="18">
        <v>7617.688900000001</v>
      </c>
      <c r="F21" s="18">
        <v>76345.5185</v>
      </c>
      <c r="G21" s="28">
        <v>-56.55266651805641</v>
      </c>
      <c r="H21" s="28">
        <v>-60.101074695039244</v>
      </c>
    </row>
    <row r="22" spans="1:8" ht="36" customHeight="1">
      <c r="A22" s="19" t="s">
        <v>23</v>
      </c>
      <c r="B22" s="17" t="s">
        <v>19</v>
      </c>
      <c r="C22" s="18">
        <v>475.96950000000004</v>
      </c>
      <c r="D22" s="18">
        <v>2474.0986000000003</v>
      </c>
      <c r="E22" s="18">
        <v>844.9312</v>
      </c>
      <c r="F22" s="18">
        <v>5946.4158</v>
      </c>
      <c r="G22" s="28">
        <v>-43.667661935078264</v>
      </c>
      <c r="H22" s="28">
        <v>-58.39344769667805</v>
      </c>
    </row>
    <row r="23" spans="1:8" ht="36" customHeight="1">
      <c r="A23" s="19" t="s">
        <v>22</v>
      </c>
      <c r="B23" s="17" t="s">
        <v>19</v>
      </c>
      <c r="C23" s="18">
        <v>2833.7132</v>
      </c>
      <c r="D23" s="18">
        <v>27986.942799999997</v>
      </c>
      <c r="E23" s="18">
        <v>6772.757700000001</v>
      </c>
      <c r="F23" s="18">
        <v>70399.1027</v>
      </c>
      <c r="G23" s="28">
        <v>-58.160127299401246</v>
      </c>
      <c r="H23" s="28">
        <v>-60.24531318351591</v>
      </c>
    </row>
    <row r="24" spans="1:8" s="5" customFormat="1" ht="36" customHeight="1">
      <c r="A24" s="21" t="s">
        <v>20</v>
      </c>
      <c r="B24" s="22" t="s">
        <v>11</v>
      </c>
      <c r="C24" s="18">
        <v>17760.91</v>
      </c>
      <c r="D24" s="18">
        <v>147695.8778</v>
      </c>
      <c r="E24" s="18">
        <v>16755.0564</v>
      </c>
      <c r="F24" s="18">
        <v>142459.09790000002</v>
      </c>
      <c r="G24" s="28">
        <v>6.003283880321632</v>
      </c>
      <c r="H24" s="28">
        <v>3.675988390489408</v>
      </c>
    </row>
    <row r="25" spans="1:9" s="5" customFormat="1" ht="36" customHeight="1">
      <c r="A25" s="21" t="s">
        <v>21</v>
      </c>
      <c r="B25" s="22" t="s">
        <v>11</v>
      </c>
      <c r="C25" s="18">
        <v>5767.355199999999</v>
      </c>
      <c r="D25" s="18">
        <v>45821.055799999995</v>
      </c>
      <c r="E25" s="18">
        <v>5336.5758000000005</v>
      </c>
      <c r="F25" s="18">
        <v>45158.6934</v>
      </c>
      <c r="G25" s="28">
        <v>8.07220615136768</v>
      </c>
      <c r="H25" s="28">
        <v>1.4667439425960112</v>
      </c>
      <c r="I25" s="33"/>
    </row>
    <row r="26" spans="1:8" s="5" customFormat="1" ht="36" customHeight="1">
      <c r="A26" s="21" t="s">
        <v>22</v>
      </c>
      <c r="B26" s="22" t="s">
        <v>11</v>
      </c>
      <c r="C26" s="18">
        <v>15311</v>
      </c>
      <c r="D26" s="18">
        <v>128768.9329</v>
      </c>
      <c r="E26" s="18">
        <v>14630.008300000001</v>
      </c>
      <c r="F26" s="18">
        <v>125148.18600000002</v>
      </c>
      <c r="G26" s="28">
        <v>4.654759491831584</v>
      </c>
      <c r="H26" s="28">
        <v>2.8931677044044193</v>
      </c>
    </row>
    <row r="27" spans="1:8" s="5" customFormat="1" ht="36" customHeight="1">
      <c r="A27" s="21" t="s">
        <v>23</v>
      </c>
      <c r="B27" s="22" t="s">
        <v>11</v>
      </c>
      <c r="C27" s="18">
        <v>2449.91</v>
      </c>
      <c r="D27" s="18">
        <v>18926.9449</v>
      </c>
      <c r="E27" s="18">
        <v>2125.0481000000004</v>
      </c>
      <c r="F27" s="18">
        <v>17310.911900000003</v>
      </c>
      <c r="G27" s="28">
        <v>15.287272791613475</v>
      </c>
      <c r="H27" s="28">
        <v>9.335342986755052</v>
      </c>
    </row>
    <row r="28" spans="1:8" s="5" customFormat="1" ht="36" customHeight="1">
      <c r="A28" s="21" t="s">
        <v>24</v>
      </c>
      <c r="B28" s="22" t="s">
        <v>25</v>
      </c>
      <c r="C28" s="18">
        <v>648.4885750000002</v>
      </c>
      <c r="D28" s="18">
        <v>4855.279725</v>
      </c>
      <c r="E28" s="29">
        <v>589.3408</v>
      </c>
      <c r="F28" s="29">
        <v>4972.84365</v>
      </c>
      <c r="G28" s="28">
        <v>10.036260004398173</v>
      </c>
      <c r="H28" s="28">
        <v>-2.36411866679137</v>
      </c>
    </row>
    <row r="29" spans="1:8" ht="82.5" customHeight="1">
      <c r="A29" s="23" t="s">
        <v>29</v>
      </c>
      <c r="B29" s="23"/>
      <c r="C29" s="23"/>
      <c r="D29" s="23"/>
      <c r="E29" s="23"/>
      <c r="F29" s="23"/>
      <c r="G29" s="23"/>
      <c r="H29" s="23"/>
    </row>
    <row r="30" spans="1:8" ht="17.25">
      <c r="A30" s="24"/>
      <c r="B30" s="24"/>
      <c r="C30" s="24"/>
      <c r="D30" s="24"/>
      <c r="E30" s="24"/>
      <c r="F30" s="24"/>
      <c r="G30" s="24"/>
      <c r="H30" s="24"/>
    </row>
    <row r="33" ht="17.2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7.25">
      <c r="A6" s="1" t="s">
        <v>31</v>
      </c>
      <c r="B6">
        <f>B7+B8</f>
        <v>5513</v>
      </c>
      <c r="D6" s="3">
        <f>D7+D8</f>
        <v>5241.540404040404</v>
      </c>
      <c r="E6" s="3">
        <f>E7+E8</f>
        <v>582</v>
      </c>
      <c r="G6" s="3">
        <f>G7+G8</f>
        <v>547.544479590098</v>
      </c>
    </row>
    <row r="7" spans="1:7" ht="17.25">
      <c r="A7" s="1" t="s">
        <v>22</v>
      </c>
      <c r="B7">
        <v>5182</v>
      </c>
      <c r="C7">
        <v>105.6</v>
      </c>
      <c r="D7" s="3">
        <f>B7/C7%</f>
        <v>4907.196969696969</v>
      </c>
      <c r="E7">
        <v>520</v>
      </c>
      <c r="F7">
        <v>104.1</v>
      </c>
      <c r="G7">
        <f>E7/F7%</f>
        <v>499.51969260326615</v>
      </c>
    </row>
    <row r="8" spans="1:7" ht="17.2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7.25">
      <c r="B1" s="1" t="s">
        <v>32</v>
      </c>
      <c r="C1" s="1" t="s">
        <v>33</v>
      </c>
      <c r="D1" s="1" t="s">
        <v>34</v>
      </c>
      <c r="E1" s="1" t="s">
        <v>35</v>
      </c>
    </row>
    <row r="2" spans="1:10" ht="17.25">
      <c r="A2" s="1" t="s">
        <v>22</v>
      </c>
      <c r="B2" s="2">
        <v>50175759</v>
      </c>
      <c r="C2" s="2">
        <v>169194723601</v>
      </c>
      <c r="D2" s="2">
        <v>449564</v>
      </c>
      <c r="E2" s="2">
        <v>13177220</v>
      </c>
      <c r="G2" s="2">
        <v>137387843</v>
      </c>
      <c r="H2" s="2">
        <v>527458274586</v>
      </c>
      <c r="I2" s="2">
        <v>2936347</v>
      </c>
      <c r="J2" s="2">
        <v>112084167</v>
      </c>
    </row>
    <row r="3" spans="1:10" ht="17.2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7.25">
      <c r="A4" s="1"/>
      <c r="B4" s="2"/>
      <c r="C4" s="2"/>
      <c r="D4" s="2"/>
      <c r="E4" s="2"/>
      <c r="G4" s="2">
        <f>G3+B3</f>
        <v>18756.3602</v>
      </c>
      <c r="H4" s="2">
        <f>H3+C3</f>
        <v>69665299.8187</v>
      </c>
      <c r="I4" s="2">
        <f>I3+D3</f>
        <v>338.5911</v>
      </c>
      <c r="J4" s="2">
        <f>J3+E3</f>
        <v>12526.1387</v>
      </c>
    </row>
    <row r="5" spans="1:10" ht="17.25">
      <c r="A5" s="1" t="s">
        <v>23</v>
      </c>
      <c r="B5">
        <v>3016.2767000000003</v>
      </c>
      <c r="C5">
        <v>421488.9661</v>
      </c>
      <c r="D5">
        <v>2.2843</v>
      </c>
      <c r="E5">
        <v>59.0785</v>
      </c>
      <c r="G5">
        <v>10187.3887</v>
      </c>
      <c r="H5">
        <v>1427419.4246999999</v>
      </c>
      <c r="I5">
        <v>20.367800000000003</v>
      </c>
      <c r="J5">
        <v>746.0032</v>
      </c>
    </row>
    <row r="7" spans="2:10" ht="17.2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张瑞蓥</cp:lastModifiedBy>
  <cp:lastPrinted>2018-01-31T13:33:53Z</cp:lastPrinted>
  <dcterms:created xsi:type="dcterms:W3CDTF">2006-01-21T07:40:39Z</dcterms:created>
  <dcterms:modified xsi:type="dcterms:W3CDTF">2022-09-15T15:38:39Z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2052-4.6.0.7435</vt:lpwstr>
  </property>
  <property fmtid="{D5CDD505-2E9C-101B-9397-08002B2CF9AE}" pid="3" name="I">
    <vt:lpwstr>8A0B46A36FD0449DBC2F68B05E5CBD55</vt:lpwstr>
  </property>
  <property fmtid="{D5CDD505-2E9C-101B-9397-08002B2CF9AE}" pid="4" name="퀀_generated_2.-2147483648">
    <vt:i4>2052</vt:i4>
  </property>
</Properties>
</file>