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1760" activeTab="1"/>
  </bookViews>
  <sheets>
    <sheet name="打印版" sheetId="1" state="hidden" r:id="rId1"/>
    <sheet name="Sheet1" sheetId="2" r:id="rId2"/>
    <sheet name="Sheet3" sheetId="3" state="hidden" r:id="rId3"/>
  </sheets>
  <definedNames>
    <definedName name="_xlnm.Print_Area" localSheetId="1">'Sheet1'!$A$1:$K$14</definedName>
  </definedNames>
  <calcPr fullCalcOnLoad="1"/>
</workbook>
</file>

<file path=xl/sharedStrings.xml><?xml version="1.0" encoding="utf-8"?>
<sst xmlns="http://schemas.openxmlformats.org/spreadsheetml/2006/main" count="52" uniqueCount="31">
  <si>
    <t>项    目</t>
  </si>
  <si>
    <t>投资完成情况</t>
  </si>
  <si>
    <t>本年投资目标任务（万元）</t>
  </si>
  <si>
    <t>本年累计完成投资（万元）</t>
  </si>
  <si>
    <t>去年投资计划 （万元）</t>
  </si>
  <si>
    <t>去年同期累计完成投资（万元）</t>
  </si>
  <si>
    <t>本年实际完成为去年同期的%</t>
  </si>
  <si>
    <t>本年实际完成为年计划的%</t>
  </si>
  <si>
    <t>去年同期完成为年计划的%</t>
  </si>
  <si>
    <t>合    计</t>
  </si>
  <si>
    <t>一、公路项目</t>
  </si>
  <si>
    <t xml:space="preserve">    高速公路</t>
  </si>
  <si>
    <t xml:space="preserve">    普通国省道</t>
  </si>
  <si>
    <t xml:space="preserve">    农村公路</t>
  </si>
  <si>
    <t>二、港口项目</t>
  </si>
  <si>
    <t>三、航道项目</t>
  </si>
  <si>
    <t>四、公路客货站场及其他</t>
  </si>
  <si>
    <t>2022年1-10月广东省公路水路固定资产投资完成情况</t>
  </si>
  <si>
    <t>本年投资目标任务（原下达任务）
（万元）</t>
  </si>
  <si>
    <t>本年投资目标任务
（奋斗目标）
（万元）</t>
  </si>
  <si>
    <t>1-10月累计完成投资（万元）</t>
  </si>
  <si>
    <t>本年实际完成为年目标任务（原下达任务）的%</t>
  </si>
  <si>
    <t>本年实际完成为年目标任务（奋斗目标）的%</t>
  </si>
  <si>
    <t>当月完成投资（万元）</t>
  </si>
  <si>
    <t>去年当月完成投资（万元）</t>
  </si>
  <si>
    <t>本年当月完成为去年同期的%</t>
  </si>
  <si>
    <t>2020年</t>
  </si>
  <si>
    <t>2019年</t>
  </si>
  <si>
    <t>3月投资</t>
  </si>
  <si>
    <t>2月投资</t>
  </si>
  <si>
    <t>广州南沙港疏港铁路工程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</si>
</sst>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0_ "/>
    <numFmt numFmtId="179" formatCode="#,##0.0_ "/>
    <numFmt numFmtId="180" formatCode="0.00_ "/>
    <numFmt numFmtId="181" formatCode="0.0%"/>
    <numFmt numFmtId="182" formatCode="0.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theme="11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theme="1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rgb="FF000000"/>
      <name val="Calibri"/>
      <family val="0"/>
    </font>
    <font>
      <b/>
      <sz val="18"/>
      <color theme="1"/>
      <name val="黑体"/>
      <family val="3"/>
    </font>
    <font>
      <b/>
      <sz val="18"/>
      <color rgb="FFFF000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30" borderId="0" applyNumberFormat="0" applyBorder="0" applyAlignment="0" applyProtection="0"/>
    <xf numFmtId="0" fontId="36" fillId="0" borderId="8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7" fontId="2" fillId="34" borderId="11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2" xfId="0" applyNumberFormat="1" applyFont="1" applyFill="1" applyBorder="1" applyAlignment="1">
      <alignment horizontal="left" vertical="center" wrapText="1"/>
    </xf>
    <xf numFmtId="177" fontId="2" fillId="33" borderId="0" xfId="0" applyNumberFormat="1" applyFont="1" applyFill="1" applyAlignment="1">
      <alignment horizontal="right" vertical="center"/>
    </xf>
    <xf numFmtId="176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vertical="center"/>
    </xf>
    <xf numFmtId="0" fontId="4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24" fillId="0" borderId="10" xfId="15" applyNumberFormat="1" applyBorder="1" applyAlignment="1">
      <alignment horizontal="center" vertical="center"/>
      <protection/>
    </xf>
    <xf numFmtId="176" fontId="0" fillId="33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35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 wrapText="1"/>
    </xf>
    <xf numFmtId="180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81" fontId="44" fillId="0" borderId="0" xfId="24" applyNumberFormat="1" applyFont="1" applyFill="1" applyAlignment="1">
      <alignment horizontal="center" vertical="center"/>
    </xf>
    <xf numFmtId="180" fontId="0" fillId="3" borderId="10" xfId="0" applyNumberFormat="1" applyFill="1" applyBorder="1" applyAlignment="1">
      <alignment horizontal="center" vertical="center" wrapText="1"/>
    </xf>
    <xf numFmtId="176" fontId="0" fillId="3" borderId="10" xfId="0" applyNumberForma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>
      <alignment vertical="center"/>
    </xf>
    <xf numFmtId="180" fontId="0" fillId="0" borderId="0" xfId="24" applyNumberFormat="1" applyAlignment="1">
      <alignment vertical="center"/>
    </xf>
    <xf numFmtId="181" fontId="0" fillId="0" borderId="0" xfId="24" applyNumberFormat="1" applyFont="1" applyAlignment="1">
      <alignment vertical="center"/>
    </xf>
    <xf numFmtId="10" fontId="0" fillId="0" borderId="0" xfId="24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24" applyNumberFormat="1" applyAlignment="1">
      <alignment vertical="center"/>
    </xf>
    <xf numFmtId="182" fontId="0" fillId="0" borderId="0" xfId="0" applyNumberFormat="1" applyAlignment="1">
      <alignment vertical="center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0" zoomScaleNormal="70" workbookViewId="0" topLeftCell="A1">
      <selection activeCell="H4" sqref="H4"/>
    </sheetView>
  </sheetViews>
  <sheetFormatPr defaultColWidth="8.7109375" defaultRowHeight="15"/>
  <cols>
    <col min="1" max="1" width="22.00390625" style="0" customWidth="1"/>
    <col min="2" max="3" width="16.7109375" style="0" customWidth="1"/>
    <col min="4" max="4" width="13.7109375" style="0" customWidth="1"/>
    <col min="5" max="5" width="14.7109375" style="0" customWidth="1"/>
    <col min="6" max="6" width="14.28125" style="0" customWidth="1"/>
    <col min="7" max="7" width="13.421875" style="41" customWidth="1"/>
    <col min="8" max="8" width="14.28125" style="0" customWidth="1"/>
    <col min="9" max="9" width="8.7109375" style="0" customWidth="1"/>
    <col min="10" max="10" width="9.421875" style="0" bestFit="1" customWidth="1"/>
    <col min="11" max="11" width="12.7109375" style="0" bestFit="1" customWidth="1"/>
    <col min="12" max="12" width="8.7109375" style="0" customWidth="1"/>
    <col min="13" max="13" width="10.00390625" style="0" bestFit="1" customWidth="1"/>
    <col min="14" max="16" width="8.7109375" style="0" customWidth="1"/>
    <col min="17" max="17" width="9.421875" style="0" bestFit="1" customWidth="1"/>
  </cols>
  <sheetData>
    <row r="1" spans="1:8" ht="39" customHeight="1">
      <c r="A1" s="42" t="str">
        <f>Sheet1!A1</f>
        <v>2022年1-10月广东省公路水路固定资产投资完成情况</v>
      </c>
      <c r="B1" s="42"/>
      <c r="C1" s="42"/>
      <c r="D1" s="42"/>
      <c r="E1" s="42"/>
      <c r="F1" s="42"/>
      <c r="G1" s="42"/>
      <c r="H1" s="42"/>
    </row>
    <row r="2" spans="1:8" ht="30" customHeight="1">
      <c r="A2" s="43" t="s">
        <v>0</v>
      </c>
      <c r="B2" s="44" t="s">
        <v>1</v>
      </c>
      <c r="C2" s="44"/>
      <c r="D2" s="44"/>
      <c r="E2" s="44"/>
      <c r="F2" s="44"/>
      <c r="G2" s="44"/>
      <c r="H2" s="48"/>
    </row>
    <row r="3" spans="1:9" ht="41.25" customHeight="1">
      <c r="A3" s="43"/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9" t="s">
        <v>8</v>
      </c>
      <c r="I3" s="52"/>
    </row>
    <row r="4" spans="1:19" ht="49.5" customHeight="1">
      <c r="A4" s="43" t="s">
        <v>9</v>
      </c>
      <c r="B4" s="46">
        <f>Sheet1!B5</f>
        <v>17116596.544293676</v>
      </c>
      <c r="C4" s="46">
        <f>Sheet1!D5</f>
        <v>16420549.400000002</v>
      </c>
      <c r="D4" s="46" t="e">
        <f>Sheet1!#REF!</f>
        <v>#REF!</v>
      </c>
      <c r="E4" s="46">
        <f>Sheet1!G5</f>
        <v>14823753.499999998</v>
      </c>
      <c r="F4" s="50">
        <f>Sheet1!H5</f>
        <v>110.77187299424538</v>
      </c>
      <c r="G4" s="50">
        <f>Sheet1!E5</f>
        <v>95.9334956427087</v>
      </c>
      <c r="H4" s="51" t="e">
        <f>Sheet1!#REF!</f>
        <v>#REF!</v>
      </c>
      <c r="I4" s="53">
        <f>100-F4</f>
        <v>-10.771872994245385</v>
      </c>
      <c r="J4" s="53"/>
      <c r="K4" s="54"/>
      <c r="L4" s="55"/>
      <c r="M4" s="56"/>
      <c r="N4" s="55"/>
      <c r="Q4" s="53"/>
      <c r="S4" s="58"/>
    </row>
    <row r="5" spans="1:19" ht="49.5" customHeight="1">
      <c r="A5" s="47" t="s">
        <v>10</v>
      </c>
      <c r="B5" s="46">
        <f>Sheet1!B6</f>
        <v>14548505.544293676</v>
      </c>
      <c r="C5" s="46">
        <f>Sheet1!D6</f>
        <v>13995751.3</v>
      </c>
      <c r="D5" s="46" t="e">
        <f>Sheet1!#REF!</f>
        <v>#REF!</v>
      </c>
      <c r="E5" s="46">
        <f>Sheet1!G6</f>
        <v>13094557.299999999</v>
      </c>
      <c r="F5" s="50">
        <f>Sheet1!H6</f>
        <v>106.88220288287258</v>
      </c>
      <c r="G5" s="50">
        <f>Sheet1!E6</f>
        <v>96.20061151565852</v>
      </c>
      <c r="H5" s="51" t="e">
        <f>Sheet1!#REF!</f>
        <v>#REF!</v>
      </c>
      <c r="I5" s="53">
        <f aca="true" t="shared" si="0" ref="I5:I11">100-F5</f>
        <v>-6.882202882872576</v>
      </c>
      <c r="J5" s="53"/>
      <c r="K5" s="54"/>
      <c r="M5" s="57"/>
      <c r="Q5" s="53"/>
      <c r="S5" s="58"/>
    </row>
    <row r="6" spans="1:19" ht="49.5" customHeight="1">
      <c r="A6" s="47" t="s">
        <v>11</v>
      </c>
      <c r="B6" s="46">
        <f>Sheet1!B7</f>
        <v>9483600</v>
      </c>
      <c r="C6" s="46">
        <f>Sheet1!D7</f>
        <v>8396016.9</v>
      </c>
      <c r="D6" s="46" t="e">
        <f>Sheet1!#REF!</f>
        <v>#REF!</v>
      </c>
      <c r="E6" s="46">
        <f>Sheet1!G7</f>
        <v>8665982.1</v>
      </c>
      <c r="F6" s="50">
        <f>Sheet1!H7</f>
        <v>96.8847708559195</v>
      </c>
      <c r="G6" s="50">
        <f>Sheet1!E7</f>
        <v>88.53195938251297</v>
      </c>
      <c r="H6" s="51" t="e">
        <f>Sheet1!#REF!</f>
        <v>#REF!</v>
      </c>
      <c r="I6" s="53">
        <f t="shared" si="0"/>
        <v>3.1152291440805016</v>
      </c>
      <c r="J6" s="53"/>
      <c r="K6" s="54"/>
      <c r="Q6" s="59"/>
      <c r="S6" s="58"/>
    </row>
    <row r="7" spans="1:19" ht="49.5" customHeight="1">
      <c r="A7" s="47" t="s">
        <v>12</v>
      </c>
      <c r="B7" s="46">
        <f>Sheet1!B8</f>
        <v>3566375</v>
      </c>
      <c r="C7" s="46">
        <f>Sheet1!D8</f>
        <v>3300382</v>
      </c>
      <c r="D7" s="46" t="e">
        <f>Sheet1!#REF!</f>
        <v>#REF!</v>
      </c>
      <c r="E7" s="46">
        <f>Sheet1!G8</f>
        <v>3333851.3</v>
      </c>
      <c r="F7" s="50">
        <f>Sheet1!H8</f>
        <v>98.99607699959503</v>
      </c>
      <c r="G7" s="50">
        <f>Sheet1!E8</f>
        <v>92.54164242403</v>
      </c>
      <c r="H7" s="51" t="e">
        <f>Sheet1!#REF!</f>
        <v>#REF!</v>
      </c>
      <c r="I7" s="53">
        <f t="shared" si="0"/>
        <v>1.003923000404967</v>
      </c>
      <c r="J7" s="53"/>
      <c r="K7" s="54"/>
      <c r="Q7" s="59"/>
      <c r="S7" s="58"/>
    </row>
    <row r="8" spans="1:19" ht="49.5" customHeight="1">
      <c r="A8" s="47" t="s">
        <v>13</v>
      </c>
      <c r="B8" s="46">
        <f>Sheet1!B9</f>
        <v>1498530.544293676</v>
      </c>
      <c r="C8" s="46">
        <f>Sheet1!D9</f>
        <v>2299352.4</v>
      </c>
      <c r="D8" s="46" t="e">
        <f>Sheet1!#REF!</f>
        <v>#REF!</v>
      </c>
      <c r="E8" s="46">
        <f>Sheet1!G9</f>
        <v>1094723.9</v>
      </c>
      <c r="F8" s="50">
        <f>Sheet1!H9</f>
        <v>210.03948118790504</v>
      </c>
      <c r="G8" s="50">
        <f>Sheet1!E9</f>
        <v>153.44047598868175</v>
      </c>
      <c r="H8" s="51" t="e">
        <f>Sheet1!#REF!</f>
        <v>#REF!</v>
      </c>
      <c r="I8" s="53">
        <f t="shared" si="0"/>
        <v>-110.03948118790504</v>
      </c>
      <c r="J8" s="53"/>
      <c r="K8" s="54"/>
      <c r="Q8" s="59"/>
      <c r="S8" s="58"/>
    </row>
    <row r="9" spans="1:19" ht="49.5" customHeight="1">
      <c r="A9" s="47" t="s">
        <v>14</v>
      </c>
      <c r="B9" s="46">
        <f>Sheet1!B10</f>
        <v>1456282</v>
      </c>
      <c r="C9" s="46">
        <f>Sheet1!D10</f>
        <v>1394179.3</v>
      </c>
      <c r="D9" s="46" t="e">
        <f>Sheet1!#REF!</f>
        <v>#REF!</v>
      </c>
      <c r="E9" s="46">
        <f>Sheet1!G10</f>
        <v>1018656.2</v>
      </c>
      <c r="F9" s="50">
        <f>Sheet1!H10</f>
        <v>136.86455744342402</v>
      </c>
      <c r="G9" s="50">
        <f>Sheet1!E10</f>
        <v>95.73553061838298</v>
      </c>
      <c r="H9" s="51" t="e">
        <f>Sheet1!#REF!</f>
        <v>#REF!</v>
      </c>
      <c r="I9" s="53">
        <f t="shared" si="0"/>
        <v>-36.86455744342402</v>
      </c>
      <c r="J9" s="53"/>
      <c r="K9" s="54"/>
      <c r="Q9" s="59"/>
      <c r="S9" s="58"/>
    </row>
    <row r="10" spans="1:19" ht="49.5" customHeight="1">
      <c r="A10" s="47" t="s">
        <v>15</v>
      </c>
      <c r="B10" s="46">
        <f>Sheet1!B11</f>
        <v>103000</v>
      </c>
      <c r="C10" s="46">
        <f>Sheet1!D11</f>
        <v>75328</v>
      </c>
      <c r="D10" s="46" t="e">
        <f>Sheet1!#REF!</f>
        <v>#REF!</v>
      </c>
      <c r="E10" s="46">
        <f>Sheet1!G11</f>
        <v>27352</v>
      </c>
      <c r="F10" s="50">
        <f>Sheet1!H11</f>
        <v>275.4021643755484</v>
      </c>
      <c r="G10" s="50">
        <f>Sheet1!E11</f>
        <v>73.13398058252427</v>
      </c>
      <c r="H10" s="51" t="e">
        <f>Sheet1!#REF!</f>
        <v>#REF!</v>
      </c>
      <c r="I10" s="53">
        <f t="shared" si="0"/>
        <v>-175.4021643755484</v>
      </c>
      <c r="J10" s="53"/>
      <c r="K10" s="54"/>
      <c r="Q10" s="59"/>
      <c r="S10" s="58"/>
    </row>
    <row r="11" spans="1:19" ht="49.5" customHeight="1">
      <c r="A11" s="47" t="s">
        <v>16</v>
      </c>
      <c r="B11" s="46">
        <f>Sheet1!B12</f>
        <v>1008809</v>
      </c>
      <c r="C11" s="46">
        <f>Sheet1!D12</f>
        <v>955290.8</v>
      </c>
      <c r="D11" s="46" t="e">
        <f>Sheet1!#REF!</f>
        <v>#REF!</v>
      </c>
      <c r="E11" s="46">
        <f>Sheet1!G12</f>
        <v>683188</v>
      </c>
      <c r="F11" s="50">
        <f>Sheet1!H12</f>
        <v>139.82839277036481</v>
      </c>
      <c r="G11" s="50">
        <f>Sheet1!E12</f>
        <v>94.69491251564965</v>
      </c>
      <c r="H11" s="51" t="e">
        <f>Sheet1!#REF!</f>
        <v>#REF!</v>
      </c>
      <c r="I11" s="53">
        <f t="shared" si="0"/>
        <v>-39.828392770364815</v>
      </c>
      <c r="J11" s="53"/>
      <c r="K11" s="54"/>
      <c r="Q11" s="59"/>
      <c r="S11" s="58"/>
    </row>
    <row r="15" spans="3:4" ht="16.5">
      <c r="C15" s="15"/>
      <c r="D15" s="15"/>
    </row>
  </sheetData>
  <sheetProtection/>
  <mergeCells count="3">
    <mergeCell ref="A1:H1"/>
    <mergeCell ref="B2:H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0" zoomScaleNormal="80" workbookViewId="0" topLeftCell="A1">
      <pane xSplit="1" ySplit="4" topLeftCell="B5" activePane="bottomRight" state="frozen"/>
      <selection pane="bottomRight" activeCell="A2" sqref="A2"/>
    </sheetView>
  </sheetViews>
  <sheetFormatPr defaultColWidth="9.00390625" defaultRowHeight="15"/>
  <cols>
    <col min="1" max="1" width="23.28125" style="19" customWidth="1"/>
    <col min="2" max="4" width="18.57421875" style="19" customWidth="1"/>
    <col min="5" max="6" width="20.57421875" style="19" customWidth="1"/>
    <col min="7" max="8" width="18.57421875" style="20" customWidth="1"/>
    <col min="9" max="9" width="18.57421875" style="19" customWidth="1"/>
    <col min="10" max="10" width="18.57421875" style="20" customWidth="1"/>
    <col min="11" max="11" width="18.57421875" style="19" customWidth="1"/>
    <col min="12" max="12" width="9.00390625" style="19" customWidth="1"/>
    <col min="13" max="13" width="13.8515625" style="19" bestFit="1" customWidth="1"/>
    <col min="14" max="16384" width="9.00390625" style="19" customWidth="1"/>
  </cols>
  <sheetData>
    <row r="1" spans="1:11" ht="18.7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.75">
      <c r="A2" s="22"/>
      <c r="B2" s="22"/>
      <c r="C2" s="22"/>
      <c r="D2" s="22"/>
      <c r="E2" s="22"/>
      <c r="F2" s="22"/>
      <c r="G2" s="33"/>
      <c r="H2" s="33"/>
      <c r="I2" s="22"/>
      <c r="J2" s="33"/>
      <c r="K2" s="38"/>
    </row>
    <row r="3" spans="1:11" ht="30" customHeight="1">
      <c r="A3" s="23" t="s">
        <v>0</v>
      </c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ht="52.5" customHeight="1">
      <c r="A4" s="23"/>
      <c r="B4" s="24" t="s">
        <v>18</v>
      </c>
      <c r="C4" s="24" t="s">
        <v>19</v>
      </c>
      <c r="D4" s="25" t="s">
        <v>20</v>
      </c>
      <c r="E4" s="34" t="s">
        <v>21</v>
      </c>
      <c r="F4" s="34" t="s">
        <v>22</v>
      </c>
      <c r="G4" s="35" t="s">
        <v>5</v>
      </c>
      <c r="H4" s="24" t="s">
        <v>6</v>
      </c>
      <c r="I4" s="39" t="s">
        <v>23</v>
      </c>
      <c r="J4" s="39" t="s">
        <v>24</v>
      </c>
      <c r="K4" s="34" t="s">
        <v>25</v>
      </c>
    </row>
    <row r="5" spans="1:13" ht="49.5" customHeight="1">
      <c r="A5" s="23" t="s">
        <v>9</v>
      </c>
      <c r="B5" s="4">
        <v>17116596.544293676</v>
      </c>
      <c r="C5" s="4">
        <v>20506840</v>
      </c>
      <c r="D5" s="26">
        <v>16420549.400000002</v>
      </c>
      <c r="E5" s="36">
        <f>D5/B5*100</f>
        <v>95.9334956427087</v>
      </c>
      <c r="F5" s="36">
        <f>D5/C5*100</f>
        <v>80.07352376085248</v>
      </c>
      <c r="G5" s="26">
        <v>14823753.499999998</v>
      </c>
      <c r="H5" s="37">
        <f>D5/G5*100</f>
        <v>110.77187299424538</v>
      </c>
      <c r="I5" s="40">
        <v>2130709.6000000015</v>
      </c>
      <c r="J5" s="40">
        <v>1797481.5999999994</v>
      </c>
      <c r="K5" s="36">
        <f>I5/J5*100</f>
        <v>118.53860423383485</v>
      </c>
      <c r="L5" s="32"/>
      <c r="M5" s="32"/>
    </row>
    <row r="6" spans="1:13" ht="49.5" customHeight="1">
      <c r="A6" s="27" t="s">
        <v>10</v>
      </c>
      <c r="B6" s="4">
        <f>B7+B8+B9</f>
        <v>14548505.544293676</v>
      </c>
      <c r="C6" s="4">
        <v>17894866</v>
      </c>
      <c r="D6" s="26">
        <v>13995751.3</v>
      </c>
      <c r="E6" s="36">
        <f aca="true" t="shared" si="0" ref="E6:E12">D6/B6*100</f>
        <v>96.20061151565852</v>
      </c>
      <c r="F6" s="36">
        <f aca="true" t="shared" si="1" ref="F6:F12">D6/C6*100</f>
        <v>78.21098688305351</v>
      </c>
      <c r="G6" s="26">
        <v>13094557.299999999</v>
      </c>
      <c r="H6" s="37">
        <f aca="true" t="shared" si="2" ref="H6:H12">D6/G6*100</f>
        <v>106.88220288287258</v>
      </c>
      <c r="I6" s="40">
        <v>1821123.4000000004</v>
      </c>
      <c r="J6" s="40">
        <v>1565096.0999999994</v>
      </c>
      <c r="K6" s="36">
        <f aca="true" t="shared" si="3" ref="K6:K12">I6/J6*100</f>
        <v>116.35856737487245</v>
      </c>
      <c r="L6" s="32"/>
      <c r="M6" s="32"/>
    </row>
    <row r="7" spans="1:13" ht="49.5" customHeight="1">
      <c r="A7" s="27" t="s">
        <v>11</v>
      </c>
      <c r="B7" s="28">
        <v>9483600</v>
      </c>
      <c r="C7" s="28">
        <v>10893600</v>
      </c>
      <c r="D7" s="29">
        <v>8396016.9</v>
      </c>
      <c r="E7" s="36">
        <f t="shared" si="0"/>
        <v>88.53195938251297</v>
      </c>
      <c r="F7" s="36">
        <f t="shared" si="1"/>
        <v>77.07293181317472</v>
      </c>
      <c r="G7" s="26">
        <v>8665982.1</v>
      </c>
      <c r="H7" s="37">
        <f t="shared" si="2"/>
        <v>96.8847708559195</v>
      </c>
      <c r="I7" s="40">
        <v>1147753.5</v>
      </c>
      <c r="J7" s="40">
        <v>1054486.2999999998</v>
      </c>
      <c r="K7" s="36">
        <f t="shared" si="3"/>
        <v>108.84479959578424</v>
      </c>
      <c r="L7" s="32"/>
      <c r="M7" s="32"/>
    </row>
    <row r="8" spans="1:13" ht="49.5" customHeight="1">
      <c r="A8" s="27" t="s">
        <v>12</v>
      </c>
      <c r="B8" s="28">
        <v>3566375</v>
      </c>
      <c r="C8" s="28">
        <v>4004106</v>
      </c>
      <c r="D8" s="29">
        <v>3300382</v>
      </c>
      <c r="E8" s="36">
        <f t="shared" si="0"/>
        <v>92.54164242403</v>
      </c>
      <c r="F8" s="36">
        <f t="shared" si="1"/>
        <v>82.42494079827057</v>
      </c>
      <c r="G8" s="26">
        <v>3333851.3</v>
      </c>
      <c r="H8" s="37">
        <f t="shared" si="2"/>
        <v>98.99607699959503</v>
      </c>
      <c r="I8" s="40">
        <v>340549.1000000001</v>
      </c>
      <c r="J8" s="40">
        <v>368738.5999999996</v>
      </c>
      <c r="K8" s="36">
        <f t="shared" si="3"/>
        <v>92.35515348813507</v>
      </c>
      <c r="L8" s="32"/>
      <c r="M8" s="32"/>
    </row>
    <row r="9" spans="1:13" ht="49.5" customHeight="1">
      <c r="A9" s="27" t="s">
        <v>13</v>
      </c>
      <c r="B9" s="28">
        <v>1498530.544293676</v>
      </c>
      <c r="C9" s="28">
        <v>2997160</v>
      </c>
      <c r="D9" s="29">
        <v>2299352.4</v>
      </c>
      <c r="E9" s="36">
        <f t="shared" si="0"/>
        <v>153.44047598868175</v>
      </c>
      <c r="F9" s="36">
        <f t="shared" si="1"/>
        <v>76.71770609510337</v>
      </c>
      <c r="G9" s="26">
        <v>1094723.9</v>
      </c>
      <c r="H9" s="37">
        <f t="shared" si="2"/>
        <v>210.03948118790504</v>
      </c>
      <c r="I9" s="40">
        <v>332820.7999999998</v>
      </c>
      <c r="J9" s="40">
        <v>141871.19999999995</v>
      </c>
      <c r="K9" s="36">
        <f t="shared" si="3"/>
        <v>234.59363140651516</v>
      </c>
      <c r="L9" s="32"/>
      <c r="M9" s="32"/>
    </row>
    <row r="10" spans="1:13" ht="49.5" customHeight="1">
      <c r="A10" s="27" t="s">
        <v>14</v>
      </c>
      <c r="B10" s="28">
        <v>1456282</v>
      </c>
      <c r="C10" s="28">
        <v>1499165</v>
      </c>
      <c r="D10" s="26">
        <v>1394179.3</v>
      </c>
      <c r="E10" s="36">
        <f t="shared" si="0"/>
        <v>95.73553061838298</v>
      </c>
      <c r="F10" s="36">
        <f t="shared" si="1"/>
        <v>92.99705502729853</v>
      </c>
      <c r="G10" s="26">
        <v>1018656.2</v>
      </c>
      <c r="H10" s="37">
        <f t="shared" si="2"/>
        <v>136.86455744342402</v>
      </c>
      <c r="I10" s="40">
        <v>194786.80000000005</v>
      </c>
      <c r="J10" s="40">
        <v>75582</v>
      </c>
      <c r="K10" s="36">
        <f t="shared" si="3"/>
        <v>257.71585827313385</v>
      </c>
      <c r="L10" s="32"/>
      <c r="M10" s="32"/>
    </row>
    <row r="11" spans="1:13" ht="49.5" customHeight="1">
      <c r="A11" s="27" t="s">
        <v>15</v>
      </c>
      <c r="B11" s="28">
        <v>103000</v>
      </c>
      <c r="C11" s="28">
        <v>104000</v>
      </c>
      <c r="D11" s="26">
        <v>75328</v>
      </c>
      <c r="E11" s="36">
        <f t="shared" si="0"/>
        <v>73.13398058252427</v>
      </c>
      <c r="F11" s="36">
        <f t="shared" si="1"/>
        <v>72.43076923076923</v>
      </c>
      <c r="G11" s="26">
        <v>27352</v>
      </c>
      <c r="H11" s="37">
        <f t="shared" si="2"/>
        <v>275.4021643755484</v>
      </c>
      <c r="I11" s="40">
        <v>13951</v>
      </c>
      <c r="J11" s="40">
        <v>3958</v>
      </c>
      <c r="K11" s="36">
        <f t="shared" si="3"/>
        <v>352.4759979787772</v>
      </c>
      <c r="L11" s="32"/>
      <c r="M11" s="32"/>
    </row>
    <row r="12" spans="1:13" ht="49.5" customHeight="1">
      <c r="A12" s="27" t="s">
        <v>16</v>
      </c>
      <c r="B12" s="28">
        <v>1008809</v>
      </c>
      <c r="C12" s="28">
        <v>1008809</v>
      </c>
      <c r="D12" s="29">
        <v>955290.8</v>
      </c>
      <c r="E12" s="36">
        <f t="shared" si="0"/>
        <v>94.69491251564965</v>
      </c>
      <c r="F12" s="36">
        <f t="shared" si="1"/>
        <v>94.69491251564965</v>
      </c>
      <c r="G12" s="26">
        <v>683188</v>
      </c>
      <c r="H12" s="37">
        <f t="shared" si="2"/>
        <v>139.82839277036481</v>
      </c>
      <c r="I12" s="40">
        <v>100848.4</v>
      </c>
      <c r="J12" s="40">
        <v>152845.5</v>
      </c>
      <c r="K12" s="36">
        <f t="shared" si="3"/>
        <v>65.9806144112846</v>
      </c>
      <c r="L12" s="32"/>
      <c r="M12" s="32"/>
    </row>
    <row r="14" ht="30" customHeight="1">
      <c r="D14" s="30"/>
    </row>
    <row r="15" spans="4:9" ht="16.5">
      <c r="D15" s="31"/>
      <c r="I15" s="30"/>
    </row>
    <row r="16" spans="4:9" ht="16.5">
      <c r="D16" s="32"/>
      <c r="I16" s="31"/>
    </row>
  </sheetData>
  <sheetProtection/>
  <mergeCells count="3">
    <mergeCell ref="A1:K1"/>
    <mergeCell ref="B3:K3"/>
    <mergeCell ref="A3:A4"/>
  </mergeCells>
  <printOptions/>
  <pageMargins left="0.5902777777777778" right="0.5902777777777778" top="0.7868055555555555" bottom="0.7868055555555555" header="0.3145833333333333" footer="0.3145833333333333"/>
  <pageSetup fitToHeight="0" fitToWidth="1" horizontalDpi="600" verticalDpi="600" orientation="landscape" paperSize="9" scale="64"/>
  <ignoredErrors>
    <ignoredError sqref="K5 K6 K7 K10:K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H29"/>
  <sheetViews>
    <sheetView workbookViewId="0" topLeftCell="A1">
      <selection activeCell="D9" sqref="D9:D15"/>
    </sheetView>
  </sheetViews>
  <sheetFormatPr defaultColWidth="8.7109375" defaultRowHeight="15"/>
  <cols>
    <col min="1" max="1" width="36.00390625" style="0" customWidth="1"/>
    <col min="2" max="2" width="16.28125" style="0" customWidth="1"/>
    <col min="3" max="3" width="14.7109375" style="0" customWidth="1"/>
    <col min="4" max="4" width="11.7109375" style="0" bestFit="1" customWidth="1"/>
    <col min="5" max="5" width="9.421875" style="0" bestFit="1" customWidth="1"/>
    <col min="6" max="6" width="15.00390625" style="0" bestFit="1" customWidth="1"/>
    <col min="7" max="7" width="19.7109375" style="0" customWidth="1"/>
  </cols>
  <sheetData>
    <row r="6" spans="2:7" ht="16.5">
      <c r="B6" s="2" t="s">
        <v>26</v>
      </c>
      <c r="C6" s="2"/>
      <c r="F6" s="2" t="s">
        <v>27</v>
      </c>
      <c r="G6" s="2"/>
    </row>
    <row r="7" spans="2:7" ht="16.5">
      <c r="B7" s="3" t="s">
        <v>28</v>
      </c>
      <c r="C7" s="3" t="s">
        <v>29</v>
      </c>
      <c r="F7" s="3" t="s">
        <v>28</v>
      </c>
      <c r="G7" s="3" t="s">
        <v>29</v>
      </c>
    </row>
    <row r="8" spans="1:8" ht="16.5">
      <c r="A8" t="s">
        <v>10</v>
      </c>
      <c r="B8" s="4"/>
      <c r="C8" s="5"/>
      <c r="D8" s="6">
        <f>B8-C8</f>
        <v>0</v>
      </c>
      <c r="H8" s="15">
        <f aca="true" t="shared" si="0" ref="H8:H14">F8-G8</f>
        <v>0</v>
      </c>
    </row>
    <row r="9" spans="1:8" ht="16.5">
      <c r="A9" t="s">
        <v>11</v>
      </c>
      <c r="B9" s="5">
        <v>1891744.9</v>
      </c>
      <c r="C9" s="7">
        <v>1069584.4</v>
      </c>
      <c r="D9" s="6">
        <f aca="true" t="shared" si="1" ref="D9:D14">B9-C9</f>
        <v>822160.5</v>
      </c>
      <c r="F9" s="16">
        <v>2823946.6</v>
      </c>
      <c r="G9">
        <v>1934880.7</v>
      </c>
      <c r="H9" s="15">
        <f t="shared" si="0"/>
        <v>889065.9000000001</v>
      </c>
    </row>
    <row r="10" spans="1:8" ht="16.5">
      <c r="A10" t="s">
        <v>12</v>
      </c>
      <c r="B10" s="5">
        <v>341558.3</v>
      </c>
      <c r="C10" s="7">
        <v>184133.4</v>
      </c>
      <c r="D10" s="6">
        <f t="shared" si="1"/>
        <v>157424.9</v>
      </c>
      <c r="F10" s="16">
        <v>469409.09999999986</v>
      </c>
      <c r="G10">
        <v>368560.2</v>
      </c>
      <c r="H10" s="15">
        <f t="shared" si="0"/>
        <v>100848.89999999985</v>
      </c>
    </row>
    <row r="11" spans="1:8" ht="16.5">
      <c r="A11" t="s">
        <v>13</v>
      </c>
      <c r="B11" s="5">
        <v>221051.5</v>
      </c>
      <c r="C11" s="7">
        <v>72122.9</v>
      </c>
      <c r="D11" s="6">
        <f t="shared" si="1"/>
        <v>148928.6</v>
      </c>
      <c r="F11" s="16">
        <v>511338.2999999997</v>
      </c>
      <c r="G11">
        <v>442968.3</v>
      </c>
      <c r="H11" s="15">
        <f t="shared" si="0"/>
        <v>68369.99999999971</v>
      </c>
    </row>
    <row r="12" spans="1:8" ht="16.5">
      <c r="A12" t="s">
        <v>14</v>
      </c>
      <c r="B12" s="5">
        <v>181531</v>
      </c>
      <c r="C12" s="7">
        <v>106517.1</v>
      </c>
      <c r="D12" s="6">
        <f t="shared" si="1"/>
        <v>75013.9</v>
      </c>
      <c r="F12" s="16">
        <v>190961.5</v>
      </c>
      <c r="G12">
        <v>127211.3</v>
      </c>
      <c r="H12" s="15">
        <f t="shared" si="0"/>
        <v>63750.2</v>
      </c>
    </row>
    <row r="13" spans="1:8" ht="16.5">
      <c r="A13" t="s">
        <v>15</v>
      </c>
      <c r="B13" s="5">
        <v>9777</v>
      </c>
      <c r="C13" s="7">
        <v>4933</v>
      </c>
      <c r="D13" s="6">
        <f t="shared" si="1"/>
        <v>4844</v>
      </c>
      <c r="F13" s="16">
        <v>45089</v>
      </c>
      <c r="G13">
        <v>27897</v>
      </c>
      <c r="H13" s="15">
        <f t="shared" si="0"/>
        <v>17192</v>
      </c>
    </row>
    <row r="14" spans="1:8" ht="16.5">
      <c r="A14" t="s">
        <v>16</v>
      </c>
      <c r="B14" s="5">
        <v>91282.6</v>
      </c>
      <c r="C14" s="7">
        <v>3524</v>
      </c>
      <c r="D14" s="6">
        <f t="shared" si="1"/>
        <v>87758.6</v>
      </c>
      <c r="F14" s="16">
        <v>120069.19999999998</v>
      </c>
      <c r="G14">
        <v>68716.2</v>
      </c>
      <c r="H14" s="15">
        <f t="shared" si="0"/>
        <v>51352.999999999985</v>
      </c>
    </row>
    <row r="15" spans="1:8" s="1" customFormat="1" ht="35.25" customHeight="1">
      <c r="A15" s="8" t="s">
        <v>30</v>
      </c>
      <c r="B15" s="9">
        <v>71939</v>
      </c>
      <c r="C15" s="10"/>
      <c r="D15" s="11"/>
      <c r="H15" s="17"/>
    </row>
    <row r="16" ht="16.5">
      <c r="B16" s="6"/>
    </row>
    <row r="19" ht="16.5">
      <c r="A19" s="6"/>
    </row>
    <row r="23" ht="16.5">
      <c r="B23" s="12"/>
    </row>
    <row r="24" ht="16.5">
      <c r="C24" s="6"/>
    </row>
    <row r="27" spans="1:6" ht="16.5">
      <c r="A27" s="13"/>
      <c r="D27" s="13"/>
      <c r="E27" s="13"/>
      <c r="F27" s="18"/>
    </row>
    <row r="29" ht="16.5">
      <c r="A29" s="14"/>
    </row>
  </sheetData>
  <sheetProtection/>
  <mergeCells count="2">
    <mergeCell ref="B6:C6"/>
    <mergeCell ref="F6:G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张瑞蓥</cp:lastModifiedBy>
  <cp:lastPrinted>2018-06-01T15:47:03Z</cp:lastPrinted>
  <dcterms:created xsi:type="dcterms:W3CDTF">2018-02-08T09:27:43Z</dcterms:created>
  <dcterms:modified xsi:type="dcterms:W3CDTF">2022-11-15T15:26:21Z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94A8B7DB86A217771D3F73635E6AF58D</vt:lpwstr>
  </property>
  <property fmtid="{D5CDD505-2E9C-101B-9397-08002B2CF9AE}" pid="3" name="KSOProductBuildV">
    <vt:lpwstr>2052-4.6.1.7467</vt:lpwstr>
  </property>
  <property fmtid="{D5CDD505-2E9C-101B-9397-08002B2CF9AE}" pid="4" name="퀀_generated_2.-2147483648">
    <vt:i4>2052</vt:i4>
  </property>
</Properties>
</file>