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activeTab="0"/>
  </bookViews>
  <sheets>
    <sheet name="目标任务表" sheetId="1" r:id="rId1"/>
  </sheets>
  <definedNames/>
  <calcPr fullCalcOnLoad="1"/>
</workbook>
</file>

<file path=xl/sharedStrings.xml><?xml version="1.0" encoding="utf-8"?>
<sst xmlns="http://schemas.openxmlformats.org/spreadsheetml/2006/main" count="75" uniqueCount="47">
  <si>
    <t>附件2</t>
  </si>
  <si>
    <t>2023年政府还贷二级公路取消收费后补助资金养护目标任务表</t>
  </si>
  <si>
    <t>序号</t>
  </si>
  <si>
    <t>地  区</t>
  </si>
  <si>
    <t>分配资金总额
（万元）</t>
  </si>
  <si>
    <t>其中：</t>
  </si>
  <si>
    <t>目标任务</t>
  </si>
  <si>
    <t>普通国道计划养护情况</t>
  </si>
  <si>
    <t>普通省道计划养护情况</t>
  </si>
  <si>
    <t>农村公路计划养护情况</t>
  </si>
  <si>
    <t>普惠奖补15个地市资金（60%）</t>
  </si>
  <si>
    <t>激励奖补前8名资金（40%）</t>
  </si>
  <si>
    <t>普通国道</t>
  </si>
  <si>
    <t>普通省道</t>
  </si>
  <si>
    <t>农村公路</t>
  </si>
  <si>
    <t>预防养护</t>
  </si>
  <si>
    <t>修复养护</t>
  </si>
  <si>
    <t>专项养护</t>
  </si>
  <si>
    <t>其他</t>
  </si>
  <si>
    <t>路况自动化检测</t>
  </si>
  <si>
    <t>支持国道养护里程
（公里）</t>
  </si>
  <si>
    <t>国道优良路率</t>
  </si>
  <si>
    <t>支持省道养护里程
（公里）</t>
  </si>
  <si>
    <t>省道优良路率</t>
  </si>
  <si>
    <t>支持农村公路养护里程
（公里）</t>
  </si>
  <si>
    <t>农村公路优良中路率</t>
  </si>
  <si>
    <t>实施农村公路路况自动化检测里程（公里）</t>
  </si>
  <si>
    <t>计划投入资金
（万元）</t>
  </si>
  <si>
    <t>计划实施规模
（公里）</t>
  </si>
  <si>
    <r>
      <t>计划投入资金</t>
    </r>
    <r>
      <rPr>
        <b/>
        <sz val="12"/>
        <rFont val="宋体"/>
        <family val="0"/>
      </rPr>
      <t xml:space="preserve">
（万元）</t>
    </r>
  </si>
  <si>
    <t>合计</t>
  </si>
  <si>
    <t>惠州市</t>
  </si>
  <si>
    <t>清远市</t>
  </si>
  <si>
    <t>茂名市</t>
  </si>
  <si>
    <t>韶关市</t>
  </si>
  <si>
    <t>阳江市</t>
  </si>
  <si>
    <t>梅州市</t>
  </si>
  <si>
    <t>湛江市</t>
  </si>
  <si>
    <t>汕头市</t>
  </si>
  <si>
    <t>云浮市</t>
  </si>
  <si>
    <t>江门市</t>
  </si>
  <si>
    <t>肇庆市</t>
  </si>
  <si>
    <t>河源市</t>
  </si>
  <si>
    <t>汕尾市</t>
  </si>
  <si>
    <t>揭阳市</t>
  </si>
  <si>
    <t>潮州市</t>
  </si>
  <si>
    <t xml:space="preserve">注：1.各地市各分项计划实施养护里程的总数不得小于省下达该市目标硬任务中的养护里程。
    2.各地市实施农村公路路况自动化检测里程不得低于粤交基〔2022〕134号文相关要求，不重复2022年自动化检测路段。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</si>
</sst>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48">
    <font>
      <sz val="12"/>
      <name val="宋体"/>
      <family val="0"/>
    </font>
    <font>
      <sz val="11"/>
      <name val="宋体"/>
      <family val="0"/>
    </font>
    <font>
      <sz val="14"/>
      <name val="宋体"/>
      <family val="0"/>
    </font>
    <font>
      <sz val="14"/>
      <name val="黑体"/>
      <family val="3"/>
    </font>
    <font>
      <b/>
      <sz val="18"/>
      <name val="宋体"/>
      <family val="0"/>
    </font>
    <font>
      <b/>
      <sz val="12"/>
      <name val="宋体"/>
      <family val="0"/>
    </font>
    <font>
      <b/>
      <sz val="12"/>
      <color indexed="8"/>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47" fillId="0" borderId="0">
      <alignment vertical="center"/>
      <protection/>
    </xf>
    <xf numFmtId="0" fontId="31" fillId="32" borderId="0" applyNumberFormat="0" applyBorder="0" applyAlignment="0" applyProtection="0"/>
    <xf numFmtId="0" fontId="8" fillId="0" borderId="0">
      <alignment vertical="center"/>
      <protection/>
    </xf>
  </cellStyleXfs>
  <cellXfs count="35">
    <xf numFmtId="0" fontId="0" fillId="0" borderId="0" xfId="0" applyAlignment="1">
      <alignment/>
    </xf>
    <xf numFmtId="0" fontId="2" fillId="0" borderId="0" xfId="0" applyFont="1" applyAlignment="1">
      <alignment/>
    </xf>
    <xf numFmtId="10" fontId="0" fillId="0" borderId="0" xfId="0" applyNumberFormat="1" applyAlignment="1">
      <alignment/>
    </xf>
    <xf numFmtId="0" fontId="0" fillId="0" borderId="0" xfId="0" applyFill="1" applyAlignment="1">
      <alignment/>
    </xf>
    <xf numFmtId="0" fontId="3" fillId="0" borderId="0" xfId="0" applyFont="1" applyAlignment="1">
      <alignment vertical="top"/>
    </xf>
    <xf numFmtId="0" fontId="4" fillId="0" borderId="10" xfId="0" applyFont="1" applyBorder="1" applyAlignment="1">
      <alignment horizontal="centerContinuous"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7"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176" fontId="6" fillId="0" borderId="15" xfId="22" applyNumberFormat="1" applyFont="1" applyFill="1" applyBorder="1" applyAlignment="1" applyProtection="1">
      <alignment horizontal="center" vertical="center" wrapText="1"/>
      <protection/>
    </xf>
    <xf numFmtId="0" fontId="0" fillId="0" borderId="15" xfId="0" applyFont="1"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177" fontId="0" fillId="0" borderId="15" xfId="0" applyNumberFormat="1" applyFont="1" applyFill="1" applyBorder="1" applyAlignment="1" applyProtection="1">
      <alignment horizontal="center" vertical="center" wrapText="1"/>
      <protection/>
    </xf>
    <xf numFmtId="176" fontId="7" fillId="0" borderId="15" xfId="22" applyNumberFormat="1" applyFont="1" applyFill="1" applyBorder="1" applyAlignment="1" applyProtection="1">
      <alignment horizontal="center" vertical="center" wrapText="1"/>
      <protection/>
    </xf>
    <xf numFmtId="0" fontId="0" fillId="0" borderId="18" xfId="0" applyFont="1" applyBorder="1" applyAlignment="1">
      <alignment horizontal="left" vertical="center" wrapText="1"/>
    </xf>
    <xf numFmtId="178" fontId="0" fillId="0" borderId="0" xfId="0" applyNumberFormat="1" applyAlignment="1">
      <alignment/>
    </xf>
    <xf numFmtId="10" fontId="2" fillId="0" borderId="0" xfId="0" applyNumberFormat="1" applyFont="1" applyAlignment="1">
      <alignment/>
    </xf>
    <xf numFmtId="0" fontId="2" fillId="0" borderId="0" xfId="0" applyFont="1" applyFill="1" applyAlignment="1">
      <alignment/>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10" fontId="5" fillId="0" borderId="15"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9" fontId="6" fillId="0" borderId="15" xfId="22" applyNumberFormat="1" applyFont="1" applyFill="1" applyBorder="1" applyAlignment="1" applyProtection="1">
      <alignment horizontal="center" vertical="center" wrapText="1"/>
      <protection/>
    </xf>
    <xf numFmtId="9" fontId="7" fillId="0" borderId="15" xfId="22" applyNumberFormat="1" applyFont="1" applyFill="1" applyBorder="1" applyAlignment="1" applyProtection="1">
      <alignment horizontal="center" vertical="center" wrapText="1"/>
      <protection/>
    </xf>
    <xf numFmtId="43" fontId="5" fillId="0" borderId="15" xfId="22" applyNumberFormat="1" applyFont="1" applyFill="1" applyBorder="1" applyAlignment="1">
      <alignment horizontal="center" vertical="center" wrapText="1"/>
    </xf>
    <xf numFmtId="43" fontId="7" fillId="0" borderId="15" xfId="22" applyNumberFormat="1" applyFont="1" applyFill="1" applyBorder="1" applyAlignment="1" applyProtection="1">
      <alignment horizontal="center" vertical="center" wrapText="1"/>
      <protection/>
    </xf>
    <xf numFmtId="176" fontId="7" fillId="0" borderId="15" xfId="22" applyNumberFormat="1" applyFont="1" applyFill="1" applyBorder="1" applyAlignment="1" applyProtection="1">
      <alignment horizont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常规 10 2" xfId="63"/>
    <cellStyle name="60% - 强调文字颜色 6"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40"/>
  <sheetViews>
    <sheetView tabSelected="1" zoomScale="70" zoomScaleNormal="70" zoomScaleSheetLayoutView="100" workbookViewId="0" topLeftCell="A1">
      <selection activeCell="A2" sqref="A2"/>
    </sheetView>
  </sheetViews>
  <sheetFormatPr defaultColWidth="9.00390625" defaultRowHeight="14.25"/>
  <cols>
    <col min="1" max="1" width="5.75390625" style="0" customWidth="1"/>
    <col min="2" max="2" width="9.50390625" style="0" customWidth="1"/>
    <col min="3" max="3" width="10.00390625" style="0" customWidth="1"/>
    <col min="4" max="7" width="8.25390625" style="0" hidden="1" customWidth="1"/>
    <col min="8" max="8" width="12.50390625" style="0" customWidth="1"/>
    <col min="9" max="9" width="10.375" style="2" customWidth="1"/>
    <col min="10" max="10" width="12.50390625" style="2" customWidth="1"/>
    <col min="11" max="11" width="10.75390625" style="2" customWidth="1"/>
    <col min="12" max="12" width="12.50390625" style="2" customWidth="1"/>
    <col min="13" max="13" width="12.00390625" style="2" customWidth="1"/>
    <col min="14" max="14" width="16.375" style="2" customWidth="1"/>
    <col min="15" max="16" width="10.625" style="3" customWidth="1"/>
    <col min="17" max="34" width="10.625" style="0" customWidth="1"/>
  </cols>
  <sheetData>
    <row r="1" spans="1:34" ht="24.75" customHeight="1">
      <c r="A1" s="4" t="s">
        <v>0</v>
      </c>
      <c r="B1" s="1"/>
      <c r="C1" s="1"/>
      <c r="D1" s="1"/>
      <c r="E1" s="1"/>
      <c r="F1" s="1"/>
      <c r="G1" s="1"/>
      <c r="H1" s="1"/>
      <c r="I1" s="24"/>
      <c r="J1" s="24"/>
      <c r="K1" s="24"/>
      <c r="L1" s="24"/>
      <c r="M1" s="24"/>
      <c r="N1" s="24"/>
      <c r="O1" s="25"/>
      <c r="P1" s="25"/>
      <c r="Q1" s="1"/>
      <c r="R1" s="1"/>
      <c r="S1" s="1"/>
      <c r="T1" s="1"/>
      <c r="U1" s="1"/>
      <c r="V1" s="1"/>
      <c r="W1" s="1"/>
      <c r="X1" s="1"/>
      <c r="Y1" s="1"/>
      <c r="Z1" s="1"/>
      <c r="AA1" s="1"/>
      <c r="AB1" s="1"/>
      <c r="AC1" s="1"/>
      <c r="AD1" s="1"/>
      <c r="AE1" s="1"/>
      <c r="AF1" s="1"/>
      <c r="AG1" s="1"/>
      <c r="AH1" s="1"/>
    </row>
    <row r="2" spans="1:34" ht="48.75" customHeight="1">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4" s="1" customFormat="1" ht="33" customHeight="1">
      <c r="A3" s="6" t="s">
        <v>2</v>
      </c>
      <c r="B3" s="7" t="s">
        <v>3</v>
      </c>
      <c r="C3" s="7" t="s">
        <v>4</v>
      </c>
      <c r="D3" s="8" t="s">
        <v>5</v>
      </c>
      <c r="E3" s="9"/>
      <c r="F3" s="9"/>
      <c r="G3" s="10"/>
      <c r="H3" s="11" t="s">
        <v>6</v>
      </c>
      <c r="I3" s="11"/>
      <c r="J3" s="11"/>
      <c r="K3" s="11"/>
      <c r="L3" s="11"/>
      <c r="M3" s="11"/>
      <c r="N3" s="11"/>
      <c r="O3" s="8" t="s">
        <v>7</v>
      </c>
      <c r="P3" s="9"/>
      <c r="Q3" s="9"/>
      <c r="R3" s="9"/>
      <c r="S3" s="9"/>
      <c r="T3" s="10"/>
      <c r="U3" s="8" t="s">
        <v>8</v>
      </c>
      <c r="V3" s="9"/>
      <c r="W3" s="9"/>
      <c r="X3" s="9"/>
      <c r="Y3" s="9"/>
      <c r="Z3" s="10"/>
      <c r="AA3" s="8" t="s">
        <v>9</v>
      </c>
      <c r="AB3" s="9"/>
      <c r="AC3" s="9"/>
      <c r="AD3" s="9"/>
      <c r="AE3" s="9"/>
      <c r="AF3" s="9"/>
      <c r="AG3" s="9"/>
      <c r="AH3" s="10"/>
    </row>
    <row r="4" spans="1:34" s="1" customFormat="1" ht="33" customHeight="1">
      <c r="A4" s="12"/>
      <c r="B4" s="13"/>
      <c r="C4" s="13"/>
      <c r="D4" s="8" t="s">
        <v>10</v>
      </c>
      <c r="E4" s="9"/>
      <c r="F4" s="10"/>
      <c r="G4" s="11" t="s">
        <v>11</v>
      </c>
      <c r="H4" s="8" t="s">
        <v>12</v>
      </c>
      <c r="I4" s="10"/>
      <c r="J4" s="8" t="s">
        <v>13</v>
      </c>
      <c r="K4" s="10"/>
      <c r="L4" s="8" t="s">
        <v>14</v>
      </c>
      <c r="M4" s="9"/>
      <c r="N4" s="10"/>
      <c r="O4" s="26" t="s">
        <v>15</v>
      </c>
      <c r="P4" s="27"/>
      <c r="Q4" s="8" t="s">
        <v>16</v>
      </c>
      <c r="R4" s="10"/>
      <c r="S4" s="7" t="s">
        <v>17</v>
      </c>
      <c r="T4" s="11" t="s">
        <v>18</v>
      </c>
      <c r="U4" s="8" t="s">
        <v>15</v>
      </c>
      <c r="V4" s="10"/>
      <c r="W4" s="8" t="s">
        <v>16</v>
      </c>
      <c r="X4" s="10"/>
      <c r="Y4" s="7" t="s">
        <v>17</v>
      </c>
      <c r="Z4" s="11" t="s">
        <v>18</v>
      </c>
      <c r="AA4" s="8" t="s">
        <v>15</v>
      </c>
      <c r="AB4" s="10"/>
      <c r="AC4" s="8" t="s">
        <v>16</v>
      </c>
      <c r="AD4" s="10"/>
      <c r="AE4" s="7" t="s">
        <v>17</v>
      </c>
      <c r="AF4" s="8" t="s">
        <v>19</v>
      </c>
      <c r="AG4" s="10"/>
      <c r="AH4" s="11" t="s">
        <v>18</v>
      </c>
    </row>
    <row r="5" spans="1:34" s="1" customFormat="1" ht="49.5" customHeight="1">
      <c r="A5" s="14"/>
      <c r="B5" s="15"/>
      <c r="C5" s="15"/>
      <c r="D5" s="11" t="s">
        <v>12</v>
      </c>
      <c r="E5" s="11" t="s">
        <v>13</v>
      </c>
      <c r="F5" s="11" t="s">
        <v>14</v>
      </c>
      <c r="G5" s="11"/>
      <c r="H5" s="7" t="s">
        <v>20</v>
      </c>
      <c r="I5" s="28" t="s">
        <v>21</v>
      </c>
      <c r="J5" s="7" t="s">
        <v>22</v>
      </c>
      <c r="K5" s="28" t="s">
        <v>23</v>
      </c>
      <c r="L5" s="7" t="s">
        <v>24</v>
      </c>
      <c r="M5" s="28" t="s">
        <v>25</v>
      </c>
      <c r="N5" s="28" t="s">
        <v>26</v>
      </c>
      <c r="O5" s="29" t="s">
        <v>27</v>
      </c>
      <c r="P5" s="29" t="s">
        <v>28</v>
      </c>
      <c r="Q5" s="7" t="s">
        <v>27</v>
      </c>
      <c r="R5" s="7" t="s">
        <v>28</v>
      </c>
      <c r="S5" s="7" t="s">
        <v>27</v>
      </c>
      <c r="T5" s="7" t="s">
        <v>27</v>
      </c>
      <c r="U5" s="7" t="s">
        <v>27</v>
      </c>
      <c r="V5" s="7" t="s">
        <v>28</v>
      </c>
      <c r="W5" s="7" t="s">
        <v>27</v>
      </c>
      <c r="X5" s="7" t="s">
        <v>28</v>
      </c>
      <c r="Y5" s="7" t="s">
        <v>27</v>
      </c>
      <c r="Z5" s="7" t="s">
        <v>27</v>
      </c>
      <c r="AA5" s="7" t="s">
        <v>27</v>
      </c>
      <c r="AB5" s="7" t="s">
        <v>28</v>
      </c>
      <c r="AC5" s="7" t="s">
        <v>27</v>
      </c>
      <c r="AD5" s="7" t="s">
        <v>28</v>
      </c>
      <c r="AE5" s="7" t="s">
        <v>27</v>
      </c>
      <c r="AF5" s="7" t="s">
        <v>29</v>
      </c>
      <c r="AG5" s="7" t="s">
        <v>28</v>
      </c>
      <c r="AH5" s="7" t="s">
        <v>27</v>
      </c>
    </row>
    <row r="6" spans="1:34" s="1" customFormat="1" ht="33" customHeight="1">
      <c r="A6" s="16" t="s">
        <v>30</v>
      </c>
      <c r="B6" s="16"/>
      <c r="C6" s="17">
        <f>SUM(C7:C21)</f>
        <v>47601</v>
      </c>
      <c r="D6" s="17">
        <f>SUM(D7:D21)</f>
        <v>11424.2399</v>
      </c>
      <c r="E6" s="17">
        <f>SUM(E7:E21)</f>
        <v>11424.239800000003</v>
      </c>
      <c r="F6" s="17">
        <f>SUM(F7:F21)</f>
        <v>5712.120099999998</v>
      </c>
      <c r="G6" s="17">
        <f>SUM(G7:G21)</f>
        <v>19040.3999</v>
      </c>
      <c r="H6" s="17">
        <f>119*1.5</f>
        <v>178.5</v>
      </c>
      <c r="I6" s="30">
        <v>0.95</v>
      </c>
      <c r="J6" s="17">
        <f>79*1.5</f>
        <v>118.5</v>
      </c>
      <c r="K6" s="30">
        <v>0.86</v>
      </c>
      <c r="L6" s="17">
        <f>400*1.5</f>
        <v>600</v>
      </c>
      <c r="M6" s="30">
        <v>0.86</v>
      </c>
      <c r="N6" s="17">
        <f>SUM(N7:N21)</f>
        <v>66057</v>
      </c>
      <c r="O6" s="17"/>
      <c r="P6" s="17"/>
      <c r="Q6" s="17"/>
      <c r="R6" s="17"/>
      <c r="S6" s="17"/>
      <c r="T6" s="32"/>
      <c r="U6" s="17"/>
      <c r="V6" s="17"/>
      <c r="W6" s="17"/>
      <c r="X6" s="17"/>
      <c r="Y6" s="17"/>
      <c r="Z6" s="32"/>
      <c r="AA6" s="17"/>
      <c r="AB6" s="17"/>
      <c r="AC6" s="17"/>
      <c r="AD6" s="17"/>
      <c r="AE6" s="17"/>
      <c r="AF6" s="17"/>
      <c r="AG6" s="17"/>
      <c r="AH6" s="32"/>
    </row>
    <row r="7" spans="1:34" ht="33" customHeight="1">
      <c r="A7" s="18">
        <v>1</v>
      </c>
      <c r="B7" s="19" t="s">
        <v>31</v>
      </c>
      <c r="C7" s="20">
        <v>3216</v>
      </c>
      <c r="D7" s="20">
        <v>759.1422</v>
      </c>
      <c r="E7" s="20">
        <v>504.9959</v>
      </c>
      <c r="F7" s="20">
        <v>337.9555</v>
      </c>
      <c r="G7" s="20">
        <v>1614.3042</v>
      </c>
      <c r="H7" s="21">
        <f aca="true" t="shared" si="0" ref="H7:H17">ROUND(C7/C$6*H$6,0)</f>
        <v>12</v>
      </c>
      <c r="I7" s="31">
        <v>0.95</v>
      </c>
      <c r="J7" s="21">
        <f aca="true" t="shared" si="1" ref="J7:J13">ROUND(C7/C$6*J$6,0)</f>
        <v>8</v>
      </c>
      <c r="K7" s="31">
        <v>0.86</v>
      </c>
      <c r="L7" s="21">
        <f aca="true" t="shared" si="2" ref="L7:L17">ROUND(C7/C$6*L$6,0)</f>
        <v>41</v>
      </c>
      <c r="M7" s="31">
        <v>0.86</v>
      </c>
      <c r="N7" s="21">
        <v>4508</v>
      </c>
      <c r="O7" s="21"/>
      <c r="P7" s="21"/>
      <c r="Q7" s="21"/>
      <c r="R7" s="21"/>
      <c r="S7" s="21"/>
      <c r="T7" s="33"/>
      <c r="U7" s="21"/>
      <c r="V7" s="21"/>
      <c r="W7" s="21"/>
      <c r="X7" s="21"/>
      <c r="Y7" s="21"/>
      <c r="Z7" s="33"/>
      <c r="AA7" s="21"/>
      <c r="AB7" s="21"/>
      <c r="AC7" s="21"/>
      <c r="AD7" s="21"/>
      <c r="AE7" s="21"/>
      <c r="AF7" s="21"/>
      <c r="AG7" s="21"/>
      <c r="AH7" s="33"/>
    </row>
    <row r="8" spans="1:34" ht="33" customHeight="1">
      <c r="A8" s="18">
        <v>2</v>
      </c>
      <c r="B8" s="19" t="s">
        <v>32</v>
      </c>
      <c r="C8" s="20">
        <v>6979</v>
      </c>
      <c r="D8" s="20">
        <v>2105.0623</v>
      </c>
      <c r="E8" s="20">
        <v>991.6796</v>
      </c>
      <c r="F8" s="20">
        <v>652.8187</v>
      </c>
      <c r="G8" s="20">
        <v>3229.5021</v>
      </c>
      <c r="H8" s="21">
        <f t="shared" si="0"/>
        <v>26</v>
      </c>
      <c r="I8" s="31">
        <v>0.95</v>
      </c>
      <c r="J8" s="21">
        <f t="shared" si="1"/>
        <v>17</v>
      </c>
      <c r="K8" s="31">
        <v>0.86</v>
      </c>
      <c r="L8" s="21">
        <f t="shared" si="2"/>
        <v>88</v>
      </c>
      <c r="M8" s="31">
        <v>0.86</v>
      </c>
      <c r="N8" s="21">
        <v>6937</v>
      </c>
      <c r="O8" s="21"/>
      <c r="P8" s="21"/>
      <c r="Q8" s="21"/>
      <c r="R8" s="21"/>
      <c r="S8" s="21"/>
      <c r="T8" s="33"/>
      <c r="U8" s="21"/>
      <c r="V8" s="21"/>
      <c r="W8" s="21"/>
      <c r="X8" s="21"/>
      <c r="Y8" s="21"/>
      <c r="Z8" s="33"/>
      <c r="AA8" s="21"/>
      <c r="AB8" s="21"/>
      <c r="AC8" s="21"/>
      <c r="AD8" s="21"/>
      <c r="AE8" s="21"/>
      <c r="AF8" s="21"/>
      <c r="AG8" s="21"/>
      <c r="AH8" s="33"/>
    </row>
    <row r="9" spans="1:34" ht="33" customHeight="1">
      <c r="A9" s="18">
        <v>3</v>
      </c>
      <c r="B9" s="19" t="s">
        <v>33</v>
      </c>
      <c r="C9" s="20">
        <v>4481</v>
      </c>
      <c r="D9" s="20">
        <v>0</v>
      </c>
      <c r="E9" s="20">
        <v>1146.4092</v>
      </c>
      <c r="F9" s="20">
        <v>600.8338</v>
      </c>
      <c r="G9" s="20">
        <v>2734.1368</v>
      </c>
      <c r="H9" s="21">
        <f t="shared" si="0"/>
        <v>17</v>
      </c>
      <c r="I9" s="31">
        <v>0.95</v>
      </c>
      <c r="J9" s="21">
        <f t="shared" si="1"/>
        <v>11</v>
      </c>
      <c r="K9" s="31">
        <v>0.86</v>
      </c>
      <c r="L9" s="21">
        <f t="shared" si="2"/>
        <v>56</v>
      </c>
      <c r="M9" s="31">
        <v>0.86</v>
      </c>
      <c r="N9" s="21">
        <v>6680</v>
      </c>
      <c r="O9" s="21"/>
      <c r="P9" s="21"/>
      <c r="Q9" s="21"/>
      <c r="R9" s="21"/>
      <c r="S9" s="21"/>
      <c r="T9" s="33"/>
      <c r="U9" s="21"/>
      <c r="V9" s="21"/>
      <c r="W9" s="21"/>
      <c r="X9" s="21"/>
      <c r="Y9" s="21"/>
      <c r="Z9" s="33"/>
      <c r="AA9" s="21"/>
      <c r="AB9" s="21"/>
      <c r="AC9" s="21"/>
      <c r="AD9" s="21"/>
      <c r="AE9" s="21"/>
      <c r="AF9" s="21"/>
      <c r="AG9" s="21"/>
      <c r="AH9" s="33"/>
    </row>
    <row r="10" spans="1:34" ht="33" customHeight="1">
      <c r="A10" s="18">
        <v>4</v>
      </c>
      <c r="B10" s="19" t="s">
        <v>34</v>
      </c>
      <c r="C10" s="20">
        <v>6139</v>
      </c>
      <c r="D10" s="20">
        <v>1772.9437</v>
      </c>
      <c r="E10" s="20">
        <v>1085.8342</v>
      </c>
      <c r="F10" s="20">
        <v>533.9982</v>
      </c>
      <c r="G10" s="20">
        <v>2746.4004</v>
      </c>
      <c r="H10" s="21">
        <f t="shared" si="0"/>
        <v>23</v>
      </c>
      <c r="I10" s="31">
        <v>0.95</v>
      </c>
      <c r="J10" s="21">
        <f t="shared" si="1"/>
        <v>15</v>
      </c>
      <c r="K10" s="31">
        <v>0.86</v>
      </c>
      <c r="L10" s="21">
        <f t="shared" si="2"/>
        <v>77</v>
      </c>
      <c r="M10" s="31">
        <v>0.86</v>
      </c>
      <c r="N10" s="21">
        <v>5578</v>
      </c>
      <c r="O10" s="21"/>
      <c r="P10" s="21"/>
      <c r="Q10" s="21"/>
      <c r="R10" s="21"/>
      <c r="S10" s="21"/>
      <c r="T10" s="33"/>
      <c r="U10" s="21"/>
      <c r="V10" s="34"/>
      <c r="W10" s="21"/>
      <c r="X10" s="21"/>
      <c r="Y10" s="21"/>
      <c r="Z10" s="33"/>
      <c r="AA10" s="21"/>
      <c r="AB10" s="34"/>
      <c r="AC10" s="21"/>
      <c r="AD10" s="21"/>
      <c r="AE10" s="21"/>
      <c r="AF10" s="21"/>
      <c r="AG10" s="21"/>
      <c r="AH10" s="33"/>
    </row>
    <row r="11" spans="1:34" ht="33" customHeight="1">
      <c r="A11" s="18">
        <v>5</v>
      </c>
      <c r="B11" s="19" t="s">
        <v>35</v>
      </c>
      <c r="C11" s="20">
        <v>3237</v>
      </c>
      <c r="D11" s="20">
        <v>826.7398</v>
      </c>
      <c r="E11" s="20">
        <v>514.0434</v>
      </c>
      <c r="F11" s="20">
        <v>323.4731</v>
      </c>
      <c r="G11" s="20">
        <v>1572.4277</v>
      </c>
      <c r="H11" s="21">
        <f t="shared" si="0"/>
        <v>12</v>
      </c>
      <c r="I11" s="31">
        <v>0.95</v>
      </c>
      <c r="J11" s="21">
        <f t="shared" si="1"/>
        <v>8</v>
      </c>
      <c r="K11" s="31">
        <v>0.86</v>
      </c>
      <c r="L11" s="21">
        <f t="shared" si="2"/>
        <v>41</v>
      </c>
      <c r="M11" s="31">
        <v>0.86</v>
      </c>
      <c r="N11" s="21">
        <v>3729</v>
      </c>
      <c r="O11" s="21"/>
      <c r="P11" s="21"/>
      <c r="Q11" s="21"/>
      <c r="R11" s="21"/>
      <c r="S11" s="21"/>
      <c r="T11" s="33"/>
      <c r="U11" s="21"/>
      <c r="V11" s="21"/>
      <c r="W11" s="21"/>
      <c r="X11" s="21"/>
      <c r="Y11" s="21"/>
      <c r="Z11" s="33"/>
      <c r="AA11" s="21"/>
      <c r="AB11" s="21"/>
      <c r="AC11" s="21"/>
      <c r="AD11" s="21"/>
      <c r="AE11" s="21"/>
      <c r="AF11" s="21"/>
      <c r="AG11" s="21"/>
      <c r="AH11" s="33"/>
    </row>
    <row r="12" spans="1:34" ht="33" customHeight="1">
      <c r="A12" s="18">
        <v>6</v>
      </c>
      <c r="B12" s="19" t="s">
        <v>36</v>
      </c>
      <c r="C12" s="20">
        <v>7089</v>
      </c>
      <c r="D12" s="20">
        <v>1535.305</v>
      </c>
      <c r="E12" s="20">
        <v>1656.6722</v>
      </c>
      <c r="F12" s="20">
        <v>627.4378</v>
      </c>
      <c r="G12" s="20">
        <v>3269.9418</v>
      </c>
      <c r="H12" s="21">
        <f t="shared" si="0"/>
        <v>27</v>
      </c>
      <c r="I12" s="31">
        <v>0.95</v>
      </c>
      <c r="J12" s="21">
        <f t="shared" si="1"/>
        <v>18</v>
      </c>
      <c r="K12" s="31">
        <v>0.86</v>
      </c>
      <c r="L12" s="21">
        <f t="shared" si="2"/>
        <v>89</v>
      </c>
      <c r="M12" s="31">
        <v>0.86</v>
      </c>
      <c r="N12" s="21">
        <v>6733</v>
      </c>
      <c r="O12" s="21"/>
      <c r="P12" s="21"/>
      <c r="Q12" s="21"/>
      <c r="R12" s="21"/>
      <c r="S12" s="21"/>
      <c r="T12" s="33"/>
      <c r="U12" s="21"/>
      <c r="V12" s="21"/>
      <c r="W12" s="21"/>
      <c r="X12" s="21"/>
      <c r="Y12" s="21"/>
      <c r="Z12" s="33"/>
      <c r="AA12" s="21"/>
      <c r="AB12" s="21"/>
      <c r="AC12" s="21"/>
      <c r="AD12" s="21"/>
      <c r="AE12" s="21"/>
      <c r="AF12" s="21"/>
      <c r="AG12" s="21"/>
      <c r="AH12" s="33"/>
    </row>
    <row r="13" spans="1:34" ht="33" customHeight="1">
      <c r="A13" s="18">
        <v>7</v>
      </c>
      <c r="B13" s="19" t="s">
        <v>37</v>
      </c>
      <c r="C13" s="20">
        <v>5535</v>
      </c>
      <c r="D13" s="20">
        <v>459.9315</v>
      </c>
      <c r="E13" s="20">
        <v>1054.8062</v>
      </c>
      <c r="F13" s="20">
        <v>732.1698</v>
      </c>
      <c r="G13" s="20">
        <v>3287.8329</v>
      </c>
      <c r="H13" s="21">
        <f t="shared" si="0"/>
        <v>21</v>
      </c>
      <c r="I13" s="31">
        <v>0.95</v>
      </c>
      <c r="J13" s="21">
        <f t="shared" si="1"/>
        <v>14</v>
      </c>
      <c r="K13" s="31">
        <v>0.86</v>
      </c>
      <c r="L13" s="21">
        <f t="shared" si="2"/>
        <v>70</v>
      </c>
      <c r="M13" s="31">
        <v>0.86</v>
      </c>
      <c r="N13" s="21">
        <v>8124</v>
      </c>
      <c r="O13" s="21"/>
      <c r="P13" s="21"/>
      <c r="Q13" s="21"/>
      <c r="R13" s="21"/>
      <c r="S13" s="21"/>
      <c r="T13" s="33"/>
      <c r="U13" s="21"/>
      <c r="V13" s="21"/>
      <c r="W13" s="21"/>
      <c r="X13" s="21"/>
      <c r="Y13" s="21"/>
      <c r="Z13" s="33"/>
      <c r="AA13" s="21"/>
      <c r="AB13" s="21"/>
      <c r="AC13" s="21"/>
      <c r="AD13" s="21"/>
      <c r="AE13" s="21"/>
      <c r="AF13" s="21"/>
      <c r="AG13" s="21"/>
      <c r="AH13" s="33"/>
    </row>
    <row r="14" spans="1:34" ht="33" customHeight="1">
      <c r="A14" s="18">
        <v>8</v>
      </c>
      <c r="B14" s="19" t="s">
        <v>38</v>
      </c>
      <c r="C14" s="20">
        <v>1001</v>
      </c>
      <c r="D14" s="20">
        <v>0</v>
      </c>
      <c r="E14" s="20">
        <v>290.8272</v>
      </c>
      <c r="F14" s="20">
        <v>124.6629</v>
      </c>
      <c r="G14" s="20">
        <v>585.854</v>
      </c>
      <c r="H14" s="21">
        <f t="shared" si="0"/>
        <v>4</v>
      </c>
      <c r="I14" s="31">
        <v>0.95</v>
      </c>
      <c r="J14" s="21">
        <f>ROUND(C14/C$6*J$6,0)+1</f>
        <v>3</v>
      </c>
      <c r="K14" s="31">
        <v>0.86</v>
      </c>
      <c r="L14" s="21">
        <f t="shared" si="2"/>
        <v>13</v>
      </c>
      <c r="M14" s="31">
        <v>0.86</v>
      </c>
      <c r="N14" s="21">
        <v>1297</v>
      </c>
      <c r="O14" s="21"/>
      <c r="P14" s="21"/>
      <c r="Q14" s="21"/>
      <c r="R14" s="21"/>
      <c r="S14" s="21"/>
      <c r="T14" s="33"/>
      <c r="U14" s="21"/>
      <c r="V14" s="21"/>
      <c r="W14" s="21"/>
      <c r="X14" s="21"/>
      <c r="Y14" s="21"/>
      <c r="Z14" s="33"/>
      <c r="AA14" s="21"/>
      <c r="AB14" s="21"/>
      <c r="AC14" s="21"/>
      <c r="AD14" s="21"/>
      <c r="AE14" s="21"/>
      <c r="AF14" s="21"/>
      <c r="AG14" s="21"/>
      <c r="AH14" s="33"/>
    </row>
    <row r="15" spans="1:34" ht="33" customHeight="1">
      <c r="A15" s="18">
        <v>9</v>
      </c>
      <c r="B15" s="19" t="s">
        <v>39</v>
      </c>
      <c r="C15" s="20">
        <v>1539</v>
      </c>
      <c r="D15" s="20">
        <v>599.112</v>
      </c>
      <c r="E15" s="20">
        <v>690.0506</v>
      </c>
      <c r="F15" s="20">
        <v>249.9983</v>
      </c>
      <c r="G15" s="20"/>
      <c r="H15" s="21">
        <f t="shared" si="0"/>
        <v>6</v>
      </c>
      <c r="I15" s="31">
        <v>0.95</v>
      </c>
      <c r="J15" s="21">
        <f aca="true" t="shared" si="3" ref="J15:J21">ROUND(C15/C$6*J$6,0)</f>
        <v>4</v>
      </c>
      <c r="K15" s="31">
        <v>0.86</v>
      </c>
      <c r="L15" s="21">
        <f t="shared" si="2"/>
        <v>19</v>
      </c>
      <c r="M15" s="31">
        <v>0.86</v>
      </c>
      <c r="N15" s="21">
        <v>2856</v>
      </c>
      <c r="O15" s="21"/>
      <c r="P15" s="21"/>
      <c r="Q15" s="21"/>
      <c r="R15" s="21"/>
      <c r="S15" s="21"/>
      <c r="T15" s="33"/>
      <c r="U15" s="21"/>
      <c r="V15" s="21"/>
      <c r="W15" s="21"/>
      <c r="X15" s="21"/>
      <c r="Y15" s="21"/>
      <c r="Z15" s="33"/>
      <c r="AA15" s="21"/>
      <c r="AB15" s="21"/>
      <c r="AC15" s="21"/>
      <c r="AD15" s="21"/>
      <c r="AE15" s="21"/>
      <c r="AF15" s="21"/>
      <c r="AG15" s="21"/>
      <c r="AH15" s="33"/>
    </row>
    <row r="16" spans="1:34" ht="33" customHeight="1">
      <c r="A16" s="18">
        <v>10</v>
      </c>
      <c r="B16" s="19" t="s">
        <v>40</v>
      </c>
      <c r="C16" s="20">
        <v>1527</v>
      </c>
      <c r="D16" s="20">
        <v>521.3115</v>
      </c>
      <c r="E16" s="20">
        <v>800.7994</v>
      </c>
      <c r="F16" s="20">
        <v>205.0732</v>
      </c>
      <c r="G16" s="20"/>
      <c r="H16" s="21">
        <f t="shared" si="0"/>
        <v>6</v>
      </c>
      <c r="I16" s="31">
        <v>0.95</v>
      </c>
      <c r="J16" s="21">
        <f t="shared" si="3"/>
        <v>4</v>
      </c>
      <c r="K16" s="31">
        <v>0.86</v>
      </c>
      <c r="L16" s="21">
        <f t="shared" si="2"/>
        <v>19</v>
      </c>
      <c r="M16" s="31">
        <v>0.86</v>
      </c>
      <c r="N16" s="21">
        <v>2933</v>
      </c>
      <c r="O16" s="21"/>
      <c r="P16" s="21"/>
      <c r="Q16" s="21"/>
      <c r="R16" s="21"/>
      <c r="S16" s="21"/>
      <c r="T16" s="33"/>
      <c r="U16" s="21"/>
      <c r="V16" s="21"/>
      <c r="W16" s="21"/>
      <c r="X16" s="21"/>
      <c r="Y16" s="21"/>
      <c r="Z16" s="33"/>
      <c r="AA16" s="21"/>
      <c r="AB16" s="21"/>
      <c r="AC16" s="21"/>
      <c r="AD16" s="21"/>
      <c r="AE16" s="21"/>
      <c r="AF16" s="21"/>
      <c r="AG16" s="21"/>
      <c r="AH16" s="33"/>
    </row>
    <row r="17" spans="1:34" ht="33" customHeight="1">
      <c r="A17" s="18">
        <v>11</v>
      </c>
      <c r="B17" s="19" t="s">
        <v>41</v>
      </c>
      <c r="C17" s="20">
        <v>1906</v>
      </c>
      <c r="D17" s="20">
        <v>828.9651</v>
      </c>
      <c r="E17" s="20">
        <v>750.4158</v>
      </c>
      <c r="F17" s="20">
        <v>326.1675</v>
      </c>
      <c r="G17" s="20"/>
      <c r="H17" s="21">
        <f t="shared" si="0"/>
        <v>7</v>
      </c>
      <c r="I17" s="31">
        <v>0.95</v>
      </c>
      <c r="J17" s="21">
        <f t="shared" si="3"/>
        <v>5</v>
      </c>
      <c r="K17" s="31">
        <v>0.86</v>
      </c>
      <c r="L17" s="21">
        <f t="shared" si="2"/>
        <v>24</v>
      </c>
      <c r="M17" s="31">
        <v>0.86</v>
      </c>
      <c r="N17" s="21">
        <v>4579</v>
      </c>
      <c r="O17" s="21"/>
      <c r="P17" s="21"/>
      <c r="Q17" s="21"/>
      <c r="R17" s="21"/>
      <c r="S17" s="21"/>
      <c r="T17" s="33"/>
      <c r="U17" s="21"/>
      <c r="V17" s="21"/>
      <c r="W17" s="21"/>
      <c r="X17" s="21"/>
      <c r="Y17" s="21"/>
      <c r="Z17" s="33"/>
      <c r="AA17" s="21"/>
      <c r="AB17" s="21"/>
      <c r="AC17" s="21"/>
      <c r="AD17" s="21"/>
      <c r="AE17" s="21"/>
      <c r="AF17" s="21"/>
      <c r="AG17" s="21"/>
      <c r="AH17" s="33"/>
    </row>
    <row r="18" spans="1:34" ht="33" customHeight="1">
      <c r="A18" s="18">
        <v>12</v>
      </c>
      <c r="B18" s="19" t="s">
        <v>42</v>
      </c>
      <c r="C18" s="20">
        <v>2817</v>
      </c>
      <c r="D18" s="20">
        <v>1299.9138</v>
      </c>
      <c r="E18" s="20">
        <v>1040.9178</v>
      </c>
      <c r="F18" s="20">
        <v>475.66</v>
      </c>
      <c r="G18" s="20"/>
      <c r="H18" s="21">
        <f>ROUND(C18/C$6*H$6,0)-1</f>
        <v>10</v>
      </c>
      <c r="I18" s="31">
        <v>0.95</v>
      </c>
      <c r="J18" s="21">
        <f t="shared" si="3"/>
        <v>7</v>
      </c>
      <c r="K18" s="31">
        <v>0.86</v>
      </c>
      <c r="L18" s="21">
        <f>ROUND(C18/C$6*L$6,0)-1</f>
        <v>35</v>
      </c>
      <c r="M18" s="31">
        <v>0.86</v>
      </c>
      <c r="N18" s="21">
        <v>5752</v>
      </c>
      <c r="O18" s="21"/>
      <c r="P18" s="21"/>
      <c r="Q18" s="21"/>
      <c r="R18" s="21"/>
      <c r="S18" s="21"/>
      <c r="T18" s="33"/>
      <c r="U18" s="21"/>
      <c r="V18" s="21"/>
      <c r="W18" s="21"/>
      <c r="X18" s="21"/>
      <c r="Y18" s="21"/>
      <c r="Z18" s="33"/>
      <c r="AA18" s="21"/>
      <c r="AB18" s="21"/>
      <c r="AC18" s="21"/>
      <c r="AD18" s="21"/>
      <c r="AE18" s="21"/>
      <c r="AF18" s="21"/>
      <c r="AG18" s="21"/>
      <c r="AH18" s="33"/>
    </row>
    <row r="19" spans="1:34" ht="33" customHeight="1">
      <c r="A19" s="18">
        <v>13</v>
      </c>
      <c r="B19" s="19" t="s">
        <v>43</v>
      </c>
      <c r="C19" s="20">
        <v>440</v>
      </c>
      <c r="D19" s="20">
        <v>0</v>
      </c>
      <c r="E19" s="20">
        <v>252.8392</v>
      </c>
      <c r="F19" s="20">
        <v>187.172</v>
      </c>
      <c r="G19" s="20"/>
      <c r="H19" s="21">
        <f>ROUND(C19/C$6*H$6,0)</f>
        <v>2</v>
      </c>
      <c r="I19" s="31">
        <v>0.95</v>
      </c>
      <c r="J19" s="21">
        <f t="shared" si="3"/>
        <v>1</v>
      </c>
      <c r="K19" s="31">
        <v>0.86</v>
      </c>
      <c r="L19" s="21">
        <f>ROUND(C19/C$6*L$6,0)</f>
        <v>6</v>
      </c>
      <c r="M19" s="31">
        <v>0.86</v>
      </c>
      <c r="N19" s="21">
        <v>1968</v>
      </c>
      <c r="O19" s="21"/>
      <c r="P19" s="21"/>
      <c r="Q19" s="21"/>
      <c r="R19" s="21"/>
      <c r="S19" s="21"/>
      <c r="T19" s="33"/>
      <c r="U19" s="21"/>
      <c r="V19" s="21"/>
      <c r="W19" s="21"/>
      <c r="X19" s="21"/>
      <c r="Y19" s="21"/>
      <c r="Z19" s="33"/>
      <c r="AA19" s="21"/>
      <c r="AB19" s="21"/>
      <c r="AC19" s="21"/>
      <c r="AD19" s="21"/>
      <c r="AE19" s="21"/>
      <c r="AF19" s="21"/>
      <c r="AG19" s="21"/>
      <c r="AH19" s="33"/>
    </row>
    <row r="20" spans="1:34" ht="33" customHeight="1">
      <c r="A20" s="18">
        <v>14</v>
      </c>
      <c r="B20" s="19" t="s">
        <v>44</v>
      </c>
      <c r="C20" s="20">
        <v>1098</v>
      </c>
      <c r="D20" s="20">
        <v>557.9503</v>
      </c>
      <c r="E20" s="20">
        <v>341.8785</v>
      </c>
      <c r="F20" s="20">
        <v>197.829</v>
      </c>
      <c r="G20" s="20"/>
      <c r="H20" s="21">
        <f>ROUND(C20/C$6*H$6,0)</f>
        <v>4</v>
      </c>
      <c r="I20" s="31">
        <v>0.95</v>
      </c>
      <c r="J20" s="21">
        <f t="shared" si="3"/>
        <v>3</v>
      </c>
      <c r="K20" s="31">
        <v>0.86</v>
      </c>
      <c r="L20" s="21">
        <f>ROUND(C20/C$6*L$6,0)</f>
        <v>14</v>
      </c>
      <c r="M20" s="31">
        <v>0.86</v>
      </c>
      <c r="N20" s="21">
        <v>2532</v>
      </c>
      <c r="O20" s="21"/>
      <c r="P20" s="21"/>
      <c r="Q20" s="21"/>
      <c r="R20" s="21"/>
      <c r="S20" s="21"/>
      <c r="T20" s="33"/>
      <c r="U20" s="21"/>
      <c r="V20" s="21"/>
      <c r="W20" s="21"/>
      <c r="X20" s="21"/>
      <c r="Y20" s="21"/>
      <c r="Z20" s="33"/>
      <c r="AA20" s="21"/>
      <c r="AB20" s="21"/>
      <c r="AC20" s="21"/>
      <c r="AD20" s="21"/>
      <c r="AE20" s="21"/>
      <c r="AF20" s="21"/>
      <c r="AG20" s="21"/>
      <c r="AH20" s="33"/>
    </row>
    <row r="21" spans="1:34" ht="33" customHeight="1">
      <c r="A21" s="18">
        <v>15</v>
      </c>
      <c r="B21" s="19" t="s">
        <v>45</v>
      </c>
      <c r="C21" s="20">
        <v>597</v>
      </c>
      <c r="D21" s="20">
        <v>157.8627</v>
      </c>
      <c r="E21" s="20">
        <v>302.0706</v>
      </c>
      <c r="F21" s="20">
        <v>136.8703</v>
      </c>
      <c r="G21" s="20"/>
      <c r="H21" s="21">
        <f>ROUND(C21/C$6*H$6,0)</f>
        <v>2</v>
      </c>
      <c r="I21" s="31">
        <v>0.95</v>
      </c>
      <c r="J21" s="21">
        <f t="shared" si="3"/>
        <v>1</v>
      </c>
      <c r="K21" s="31">
        <v>0.86</v>
      </c>
      <c r="L21" s="21">
        <f>ROUND(C21/C$6*L$6,0)</f>
        <v>8</v>
      </c>
      <c r="M21" s="31">
        <v>0.86</v>
      </c>
      <c r="N21" s="21">
        <v>1851</v>
      </c>
      <c r="O21" s="21"/>
      <c r="P21" s="21"/>
      <c r="Q21" s="21"/>
      <c r="R21" s="21"/>
      <c r="S21" s="21"/>
      <c r="T21" s="33"/>
      <c r="U21" s="21"/>
      <c r="V21" s="21"/>
      <c r="W21" s="21"/>
      <c r="X21" s="21"/>
      <c r="Y21" s="21"/>
      <c r="Z21" s="33"/>
      <c r="AA21" s="21"/>
      <c r="AB21" s="21"/>
      <c r="AC21" s="21"/>
      <c r="AD21" s="21"/>
      <c r="AE21" s="21"/>
      <c r="AF21" s="21"/>
      <c r="AG21" s="21"/>
      <c r="AH21" s="33"/>
    </row>
    <row r="22" spans="1:20" ht="34.5" customHeight="1">
      <c r="A22" s="22" t="s">
        <v>46</v>
      </c>
      <c r="B22" s="22"/>
      <c r="C22" s="22"/>
      <c r="D22" s="22"/>
      <c r="E22" s="22"/>
      <c r="F22" s="22"/>
      <c r="G22" s="22"/>
      <c r="H22" s="22"/>
      <c r="I22" s="22"/>
      <c r="J22" s="22"/>
      <c r="K22" s="22"/>
      <c r="L22" s="22"/>
      <c r="M22" s="22"/>
      <c r="N22" s="22"/>
      <c r="O22" s="22"/>
      <c r="P22" s="22"/>
      <c r="Q22" s="22"/>
      <c r="R22" s="22"/>
      <c r="S22" s="22"/>
      <c r="T22" s="22"/>
    </row>
    <row r="26" ht="15">
      <c r="H26" s="23"/>
    </row>
    <row r="27" ht="15">
      <c r="H27" s="23"/>
    </row>
    <row r="28" ht="15">
      <c r="H28" s="23"/>
    </row>
    <row r="29" ht="15">
      <c r="H29" s="23"/>
    </row>
    <row r="30" ht="15">
      <c r="H30" s="23"/>
    </row>
    <row r="31" ht="15">
      <c r="H31" s="23"/>
    </row>
    <row r="32" ht="15">
      <c r="H32" s="23"/>
    </row>
    <row r="33" ht="15">
      <c r="H33" s="23"/>
    </row>
    <row r="34" ht="15">
      <c r="H34" s="23"/>
    </row>
    <row r="35" ht="15">
      <c r="H35" s="23"/>
    </row>
    <row r="36" ht="15">
      <c r="H36" s="23"/>
    </row>
    <row r="37" ht="15">
      <c r="H37" s="23"/>
    </row>
    <row r="38" ht="15">
      <c r="H38" s="23"/>
    </row>
    <row r="39" ht="15">
      <c r="H39" s="23"/>
    </row>
    <row r="40" ht="15">
      <c r="H40" s="23"/>
    </row>
  </sheetData>
  <sheetProtection/>
  <mergeCells count="22">
    <mergeCell ref="D3:G3"/>
    <mergeCell ref="H3:N3"/>
    <mergeCell ref="O3:T3"/>
    <mergeCell ref="U3:Z3"/>
    <mergeCell ref="AA3:AH3"/>
    <mergeCell ref="D4:F4"/>
    <mergeCell ref="H4:I4"/>
    <mergeCell ref="J4:K4"/>
    <mergeCell ref="L4:N4"/>
    <mergeCell ref="O4:P4"/>
    <mergeCell ref="Q4:R4"/>
    <mergeCell ref="U4:V4"/>
    <mergeCell ref="W4:X4"/>
    <mergeCell ref="AA4:AB4"/>
    <mergeCell ref="AC4:AD4"/>
    <mergeCell ref="AF4:AG4"/>
    <mergeCell ref="A6:B6"/>
    <mergeCell ref="A22:T22"/>
    <mergeCell ref="A3:A5"/>
    <mergeCell ref="B3:B5"/>
    <mergeCell ref="C3:C5"/>
    <mergeCell ref="G4:G5"/>
  </mergeCells>
  <printOptions horizontalCentered="1" verticalCentered="1"/>
  <pageMargins left="0.7480314960629921" right="0.7480314960629921" top="0.2362204724409449" bottom="0.7086614173228347" header="0.11811023622047245" footer="0.3937007874015748"/>
  <pageSetup fitToHeight="0" fitToWidth="1" horizontalDpi="600" verticalDpi="600" orientation="landscape" paperSize="8" scale="5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FINANCE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HDJ</cp:lastModifiedBy>
  <cp:lastPrinted>2022-12-13T03:36:02Z</cp:lastPrinted>
  <dcterms:created xsi:type="dcterms:W3CDTF">2006-08-22T18:56:39Z</dcterms:created>
  <dcterms:modified xsi:type="dcterms:W3CDTF">2022-12-25T11:50:38Z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400560A9D0234EC38990EB9B3F2A22C4</vt:lpwstr>
  </property>
</Properties>
</file>