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355" windowHeight="8970" activeTab="0"/>
  </bookViews>
  <sheets>
    <sheet name="2023年第二批交通运输部普通公路抢修保通资金全省分配建议" sheetId="1" r:id="rId1"/>
  </sheets>
  <definedNames>
    <definedName name="_xlnm.Print_Area" localSheetId="0">'2023年第二批交通运输部普通公路抢修保通资金全省分配建议'!$A$1:$V$71</definedName>
    <definedName name="_xlnm.Print_Titles" localSheetId="0">'2023年第二批交通运输部普通公路抢修保通资金全省分配建议'!$1:$6</definedName>
  </definedNames>
  <calcPr fullCalcOnLoad="1"/>
  <oleSize ref="A1"/>
</workbook>
</file>

<file path=xl/sharedStrings.xml><?xml version="1.0" encoding="utf-8"?>
<sst xmlns="http://schemas.openxmlformats.org/spreadsheetml/2006/main" count="149" uniqueCount="75">
  <si>
    <t>单位：万元</t>
  </si>
  <si>
    <t>序号</t>
  </si>
  <si>
    <t>地级市</t>
  </si>
  <si>
    <t>省财政直管县级</t>
  </si>
  <si>
    <t>县域</t>
  </si>
  <si>
    <t>备注</t>
  </si>
  <si>
    <t>合计</t>
  </si>
  <si>
    <t>部抢修保通 资金</t>
  </si>
  <si>
    <t>省级公路灾毁修复资金</t>
  </si>
  <si>
    <t>普通国省道</t>
  </si>
  <si>
    <t>农村公路</t>
  </si>
  <si>
    <t>全省合计</t>
  </si>
  <si>
    <t>1</t>
  </si>
  <si>
    <t>汕头</t>
  </si>
  <si>
    <t>市本级</t>
  </si>
  <si>
    <t>非省直管县</t>
  </si>
  <si>
    <t>南澳县</t>
  </si>
  <si>
    <t>韶关</t>
  </si>
  <si>
    <t>南雄市</t>
  </si>
  <si>
    <t>仁化县</t>
  </si>
  <si>
    <t>翁源县</t>
  </si>
  <si>
    <t>河源</t>
  </si>
  <si>
    <t>非直管县</t>
  </si>
  <si>
    <t>龙川县</t>
  </si>
  <si>
    <t>紫金县</t>
  </si>
  <si>
    <t>连平县</t>
  </si>
  <si>
    <t>梅州</t>
  </si>
  <si>
    <t>兴宁市</t>
  </si>
  <si>
    <t>大埔县</t>
  </si>
  <si>
    <t>丰顺县</t>
  </si>
  <si>
    <t>五华县</t>
  </si>
  <si>
    <t>惠州</t>
  </si>
  <si>
    <t>博罗县</t>
  </si>
  <si>
    <t>汕尾</t>
  </si>
  <si>
    <t>陆丰市</t>
  </si>
  <si>
    <t>海丰县</t>
  </si>
  <si>
    <t>陆河县</t>
  </si>
  <si>
    <t>江门</t>
  </si>
  <si>
    <t>阳江</t>
  </si>
  <si>
    <t>阳春市</t>
  </si>
  <si>
    <t>湛江</t>
  </si>
  <si>
    <t>雷州市</t>
  </si>
  <si>
    <t>廉江市</t>
  </si>
  <si>
    <t>徐闻县</t>
  </si>
  <si>
    <t>茂名</t>
  </si>
  <si>
    <t>高州市</t>
  </si>
  <si>
    <t>化州市</t>
  </si>
  <si>
    <t>肇庆</t>
  </si>
  <si>
    <t>广宁县</t>
  </si>
  <si>
    <t>德庆县</t>
  </si>
  <si>
    <t>封开县</t>
  </si>
  <si>
    <t>怀集县</t>
  </si>
  <si>
    <t>清远</t>
  </si>
  <si>
    <t>英德市</t>
  </si>
  <si>
    <t>潮州</t>
  </si>
  <si>
    <t>饶平县</t>
  </si>
  <si>
    <t>揭阳</t>
  </si>
  <si>
    <t>普宁市</t>
  </si>
  <si>
    <t>揭西县</t>
  </si>
  <si>
    <t>惠来县</t>
  </si>
  <si>
    <t>云浮</t>
  </si>
  <si>
    <t>罗定市</t>
  </si>
  <si>
    <t>新兴县</t>
  </si>
  <si>
    <t>合计</t>
  </si>
  <si>
    <t>本批资金分配建议</t>
  </si>
  <si>
    <t>总分配资金占比（%）</t>
  </si>
  <si>
    <t>附件2</t>
  </si>
  <si>
    <t>2022年度下达辖区普通  公路抢修保通计划资金
支付率（%）</t>
  </si>
  <si>
    <t>2023年1月1日至9月22日16:00
上报普通公路灾毁损失</t>
  </si>
  <si>
    <t>普通公路灾毁损失占比（%）</t>
  </si>
  <si>
    <t>2023年部、省已分配金额</t>
  </si>
  <si>
    <t>乳源瑶族自治县</t>
  </si>
  <si>
    <t>连南瑶族自治县</t>
  </si>
  <si>
    <t>连山壮族瑶族自治县</t>
  </si>
  <si>
    <t>2023年全省普通公路灾毁修复资金分配建议计划汇总表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</si>
</sst>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_);[Red]\(0.0\)"/>
    <numFmt numFmtId="180" formatCode="0.0000;[Red]0.0000"/>
    <numFmt numFmtId="181" formatCode="0.00_);\(0.00\)"/>
  </numFmts>
  <fonts count="52">
    <font>
      <sz val="11"/>
      <color theme="1"/>
      <name val="宋体"/>
      <family val="0"/>
      <scheme val="minor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56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8"/>
      <color indexed="8"/>
      <name val="黑体"/>
      <family val="3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name val="宋体"/>
      <family val="0"/>
      <scheme val="minor"/>
    </font>
    <font>
      <sz val="12"/>
      <color rgb="FF00206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47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179" fontId="49" fillId="0" borderId="9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vertical="center"/>
    </xf>
    <xf numFmtId="176" fontId="0" fillId="34" borderId="0" xfId="0" applyNumberFormat="1" applyFill="1" applyAlignment="1">
      <alignment horizontal="center" vertical="center"/>
    </xf>
    <xf numFmtId="177" fontId="3" fillId="34" borderId="9" xfId="0" applyNumberFormat="1" applyFont="1" applyFill="1" applyBorder="1" applyAlignment="1">
      <alignment horizontal="center" vertical="center" wrapText="1"/>
    </xf>
    <xf numFmtId="176" fontId="0" fillId="34" borderId="0" xfId="0" applyNumberFormat="1" applyFill="1" applyAlignment="1">
      <alignment vertical="center"/>
    </xf>
    <xf numFmtId="176" fontId="49" fillId="34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176" fontId="2" fillId="34" borderId="13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34" borderId="15" xfId="0" applyNumberFormat="1" applyFont="1" applyFill="1" applyBorder="1" applyAlignment="1">
      <alignment horizontal="center" vertical="center" wrapText="1"/>
    </xf>
    <xf numFmtId="176" fontId="3" fillId="34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="115" zoomScaleNormal="115" zoomScaleSheetLayoutView="100" zoomScalePageLayoutView="0" workbookViewId="0" topLeftCell="A1">
      <selection activeCell="A2" sqref="A2:V2"/>
    </sheetView>
  </sheetViews>
  <sheetFormatPr defaultColWidth="9.00390625" defaultRowHeight="13.5"/>
  <cols>
    <col min="1" max="1" width="4.875" style="1" customWidth="1"/>
    <col min="2" max="2" width="7.625" style="1" customWidth="1"/>
    <col min="3" max="3" width="19.00390625" style="1" customWidth="1"/>
    <col min="4" max="4" width="19.125" style="1" customWidth="1"/>
    <col min="5" max="5" width="13.625" style="2" customWidth="1"/>
    <col min="6" max="6" width="12.625" style="3" customWidth="1"/>
    <col min="7" max="10" width="12.625" style="4" customWidth="1"/>
    <col min="11" max="11" width="9.625" style="45" customWidth="1"/>
    <col min="12" max="13" width="12.625" style="45" customWidth="1"/>
    <col min="14" max="14" width="10.25390625" style="1" customWidth="1"/>
    <col min="15" max="16" width="12.625" style="47" customWidth="1"/>
    <col min="17" max="17" width="10.375" style="5" customWidth="1"/>
    <col min="18" max="21" width="12.625" style="1" customWidth="1"/>
    <col min="22" max="22" width="6.50390625" style="1" customWidth="1"/>
    <col min="23" max="16384" width="9.00390625" style="1" customWidth="1"/>
  </cols>
  <sheetData>
    <row r="1" spans="1:2" ht="24.75" customHeight="1">
      <c r="A1" s="66" t="s">
        <v>66</v>
      </c>
      <c r="B1" s="66"/>
    </row>
    <row r="2" spans="1:22" ht="34.5" customHeight="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44"/>
      <c r="L3" s="44"/>
      <c r="M3" s="44"/>
      <c r="N3" s="6"/>
      <c r="O3" s="44"/>
      <c r="P3" s="44"/>
      <c r="Q3" s="6"/>
      <c r="R3" s="6"/>
      <c r="S3" s="6"/>
      <c r="T3" s="6"/>
      <c r="U3" s="6"/>
      <c r="V3" s="22" t="s">
        <v>0</v>
      </c>
    </row>
    <row r="4" spans="1:22" ht="24.75" customHeight="1">
      <c r="A4" s="64" t="s">
        <v>1</v>
      </c>
      <c r="B4" s="53" t="s">
        <v>2</v>
      </c>
      <c r="C4" s="53" t="s">
        <v>3</v>
      </c>
      <c r="D4" s="53" t="s">
        <v>4</v>
      </c>
      <c r="E4" s="59" t="s">
        <v>6</v>
      </c>
      <c r="F4" s="59" t="s">
        <v>70</v>
      </c>
      <c r="G4" s="59"/>
      <c r="H4" s="59"/>
      <c r="I4" s="59" t="s">
        <v>64</v>
      </c>
      <c r="J4" s="59"/>
      <c r="K4" s="60" t="s">
        <v>65</v>
      </c>
      <c r="L4" s="60"/>
      <c r="M4" s="60"/>
      <c r="N4" s="53" t="s">
        <v>68</v>
      </c>
      <c r="O4" s="53"/>
      <c r="P4" s="53"/>
      <c r="Q4" s="53" t="s">
        <v>69</v>
      </c>
      <c r="R4" s="53"/>
      <c r="S4" s="53"/>
      <c r="T4" s="53" t="s">
        <v>67</v>
      </c>
      <c r="U4" s="53"/>
      <c r="V4" s="57" t="s">
        <v>5</v>
      </c>
    </row>
    <row r="5" spans="1:22" ht="34.5" customHeight="1">
      <c r="A5" s="65"/>
      <c r="B5" s="54"/>
      <c r="C5" s="54"/>
      <c r="D5" s="54"/>
      <c r="E5" s="56"/>
      <c r="F5" s="16" t="s">
        <v>7</v>
      </c>
      <c r="G5" s="56" t="s">
        <v>8</v>
      </c>
      <c r="H5" s="56"/>
      <c r="I5" s="56"/>
      <c r="J5" s="56"/>
      <c r="K5" s="61"/>
      <c r="L5" s="61"/>
      <c r="M5" s="61"/>
      <c r="N5" s="54"/>
      <c r="O5" s="54"/>
      <c r="P5" s="54"/>
      <c r="Q5" s="54"/>
      <c r="R5" s="54"/>
      <c r="S5" s="54"/>
      <c r="T5" s="54"/>
      <c r="U5" s="54"/>
      <c r="V5" s="58"/>
    </row>
    <row r="6" spans="1:22" ht="24.75" customHeight="1">
      <c r="A6" s="65"/>
      <c r="B6" s="54"/>
      <c r="C6" s="54"/>
      <c r="D6" s="54"/>
      <c r="E6" s="56"/>
      <c r="F6" s="7" t="s">
        <v>9</v>
      </c>
      <c r="G6" s="7" t="s">
        <v>9</v>
      </c>
      <c r="H6" s="16" t="s">
        <v>10</v>
      </c>
      <c r="I6" s="7" t="s">
        <v>9</v>
      </c>
      <c r="J6" s="19" t="s">
        <v>10</v>
      </c>
      <c r="K6" s="46" t="s">
        <v>6</v>
      </c>
      <c r="L6" s="46" t="s">
        <v>9</v>
      </c>
      <c r="M6" s="46" t="s">
        <v>10</v>
      </c>
      <c r="N6" s="7" t="s">
        <v>6</v>
      </c>
      <c r="O6" s="52" t="s">
        <v>9</v>
      </c>
      <c r="P6" s="52" t="s">
        <v>10</v>
      </c>
      <c r="Q6" s="16" t="s">
        <v>63</v>
      </c>
      <c r="R6" s="7" t="s">
        <v>9</v>
      </c>
      <c r="S6" s="7" t="s">
        <v>10</v>
      </c>
      <c r="T6" s="7" t="s">
        <v>9</v>
      </c>
      <c r="U6" s="7" t="s">
        <v>10</v>
      </c>
      <c r="V6" s="58"/>
    </row>
    <row r="7" spans="1:22" ht="25.5" customHeight="1">
      <c r="A7" s="62" t="s">
        <v>11</v>
      </c>
      <c r="B7" s="63"/>
      <c r="C7" s="63"/>
      <c r="D7" s="63"/>
      <c r="E7" s="35">
        <f>SUM(E8,E11,E17,E22,E28,E31,E36,E37,E40,E45,E49,E55,E60,E63,E68)</f>
        <v>4500</v>
      </c>
      <c r="F7" s="36">
        <f>SUM(F8,F11,F17,F22,F28,F31,F36,F37,F40,F45,F49,F55,F60,F63,F68)</f>
        <v>600</v>
      </c>
      <c r="G7" s="36">
        <f>SUM(G8,G11,G17,G22,G28,G31,G36,G37,G40,G45,G49,G55,G60,G63,G68)</f>
        <v>1400</v>
      </c>
      <c r="H7" s="36">
        <f>SUM(H8,H11,H17,H22,H28,H31,H36,H37,H40,H45,H49,H55,H60,H63,H68)</f>
        <v>1600</v>
      </c>
      <c r="I7" s="36">
        <f>SUM(I8,I11,I17,I22,I28,I31,I36,I37,I40,I45,I49,I55,I60,I63,I68)</f>
        <v>200</v>
      </c>
      <c r="J7" s="36">
        <f>SUM(J8,J11,J17,J22,J28,J31,J36,J37,J40,J45,J49,J55,J60,J63,J68)</f>
        <v>700</v>
      </c>
      <c r="K7" s="17">
        <f>SUM(K8,K11,K17,K22,K28,K31,K36,K37,K40,K45,K49,K55,K60,K63,K68)</f>
        <v>100.00000000000001</v>
      </c>
      <c r="L7" s="17">
        <f>SUM(L8,L11,L17,L22,L28,L31,L36,L37,L40,L45,L49,L55,L60,L63,L68)</f>
        <v>100</v>
      </c>
      <c r="M7" s="17">
        <f>SUM(M8,M11,M17,M22,M28,M31,M36,M37,M40,M45,M49,M55,M60,M63,M68)</f>
        <v>100</v>
      </c>
      <c r="N7" s="17">
        <f>SUM(N8,N11,N17,N22,N28,N31,N36,N37,N40,N45,N49,N55,N60,N63,N68)</f>
        <v>111782.32</v>
      </c>
      <c r="O7" s="48">
        <f>SUM(O8,O11,O17,O22,O28,O31,O36,O37,O40,O45,O49,O55,O60,O63,O68)</f>
        <v>53179.5</v>
      </c>
      <c r="P7" s="48">
        <f>SUM(P8,P11,P17,P22,P28,P31,P36,P37,P40,P45,P49,P55,P60,P63,P68)</f>
        <v>58602.82000000001</v>
      </c>
      <c r="Q7" s="17">
        <f>SUM(Q8,Q11,Q17,Q22,Q28,Q31,Q36,Q37,Q40,Q45,Q49,Q55,Q60,Q63,Q68)</f>
        <v>100.00000000000003</v>
      </c>
      <c r="R7" s="17">
        <f>SUM(R8,R11,R17,R22,R28,R31,R36,R37,R40,R45,R49,R55,R60,R63,R68)</f>
        <v>100.00000000000003</v>
      </c>
      <c r="S7" s="17">
        <f>SUM(S8,S11,S17,S22,S28,S31,S36,S37,S40,S45,S49,S55,S60,S63,S68)</f>
        <v>99.99999999999999</v>
      </c>
      <c r="T7" s="23">
        <v>91.5</v>
      </c>
      <c r="U7" s="23">
        <v>75.4</v>
      </c>
      <c r="V7" s="24"/>
    </row>
    <row r="8" spans="1:22" ht="24.75" customHeight="1">
      <c r="A8" s="39" t="s">
        <v>12</v>
      </c>
      <c r="B8" s="51" t="s">
        <v>13</v>
      </c>
      <c r="C8" s="37"/>
      <c r="D8" s="37"/>
      <c r="E8" s="35">
        <f>SUM(F8:J8)</f>
        <v>35</v>
      </c>
      <c r="F8" s="38"/>
      <c r="G8" s="38">
        <f>G9+G10</f>
        <v>28</v>
      </c>
      <c r="H8" s="38">
        <f>H9+H10</f>
        <v>7</v>
      </c>
      <c r="I8" s="38"/>
      <c r="J8" s="38"/>
      <c r="K8" s="21">
        <f>SUM(E8/$E$7)*100</f>
        <v>0.7777777777777778</v>
      </c>
      <c r="L8" s="21">
        <f>SUM(F8,G8,I8)/2200*100</f>
        <v>1.2727272727272727</v>
      </c>
      <c r="M8" s="21">
        <f>SUM(H8,J8)/2300*100</f>
        <v>0.30434782608695654</v>
      </c>
      <c r="N8" s="20">
        <f>SUM(O8:P8)</f>
        <v>1077.3</v>
      </c>
      <c r="O8" s="49">
        <f>SUM(O9:O10)</f>
        <v>731.3</v>
      </c>
      <c r="P8" s="49">
        <f>SUM(P9:P10)</f>
        <v>346</v>
      </c>
      <c r="Q8" s="21">
        <f>SUM(N8/$N$7)*100</f>
        <v>0.9637481132973443</v>
      </c>
      <c r="R8" s="21">
        <f>SUM(O8/$O$7)*100</f>
        <v>1.3751539597025169</v>
      </c>
      <c r="S8" s="21">
        <f>SUM(P8/$P$7)*100</f>
        <v>0.5904152735312055</v>
      </c>
      <c r="T8" s="25">
        <v>100</v>
      </c>
      <c r="U8" s="25">
        <v>20</v>
      </c>
      <c r="V8" s="24"/>
    </row>
    <row r="9" spans="1:22" ht="19.5" customHeight="1">
      <c r="A9" s="10"/>
      <c r="B9" s="11"/>
      <c r="C9" s="9" t="s">
        <v>14</v>
      </c>
      <c r="D9" s="9" t="s">
        <v>15</v>
      </c>
      <c r="E9" s="18">
        <f>SUM(F9:J9)</f>
        <v>21</v>
      </c>
      <c r="F9" s="18"/>
      <c r="G9" s="18">
        <v>14</v>
      </c>
      <c r="H9" s="18">
        <v>7</v>
      </c>
      <c r="I9" s="18"/>
      <c r="J9" s="18"/>
      <c r="K9" s="21">
        <f>SUM(E9/$E$7)*100</f>
        <v>0.46666666666666673</v>
      </c>
      <c r="L9" s="21">
        <f>SUM(F9,G9,I9)/2200*100</f>
        <v>0.6363636363636364</v>
      </c>
      <c r="M9" s="21">
        <f>SUM(H9,J9)/2300*100</f>
        <v>0.30434782608695654</v>
      </c>
      <c r="N9" s="20">
        <f>SUM(O9:P9)</f>
        <v>756.3</v>
      </c>
      <c r="O9" s="49">
        <v>410.3</v>
      </c>
      <c r="P9" s="49">
        <v>346</v>
      </c>
      <c r="Q9" s="21">
        <f>SUM(N9/$N$7)*100</f>
        <v>0.6765828442279601</v>
      </c>
      <c r="R9" s="21">
        <f>SUM(O9/$O$7)*100</f>
        <v>0.7715379046437068</v>
      </c>
      <c r="S9" s="21">
        <f>SUM(P9/$P$7)*100</f>
        <v>0.5904152735312055</v>
      </c>
      <c r="T9" s="25">
        <v>100</v>
      </c>
      <c r="U9" s="25">
        <v>20</v>
      </c>
      <c r="V9" s="24"/>
    </row>
    <row r="10" spans="1:22" ht="19.5" customHeight="1">
      <c r="A10" s="10"/>
      <c r="B10" s="11"/>
      <c r="C10" s="9" t="s">
        <v>16</v>
      </c>
      <c r="D10" s="9" t="s">
        <v>16</v>
      </c>
      <c r="E10" s="18">
        <f>SUM(F10:J10)</f>
        <v>14</v>
      </c>
      <c r="F10" s="18"/>
      <c r="G10" s="18">
        <v>14</v>
      </c>
      <c r="H10" s="18">
        <v>0</v>
      </c>
      <c r="I10" s="18"/>
      <c r="J10" s="18"/>
      <c r="K10" s="21">
        <f>SUM(E10/$E$7)*100</f>
        <v>0.3111111111111111</v>
      </c>
      <c r="L10" s="21">
        <f>SUM(F10,G10,I10)/2200*100</f>
        <v>0.6363636363636364</v>
      </c>
      <c r="M10" s="20">
        <f>SUM(H10,J10)/2300*100</f>
        <v>0</v>
      </c>
      <c r="N10" s="20">
        <f>SUM(O10:P10)</f>
        <v>321</v>
      </c>
      <c r="O10" s="49">
        <v>321</v>
      </c>
      <c r="P10" s="49">
        <v>0</v>
      </c>
      <c r="Q10" s="21">
        <f>SUM(N10/$N$7)*100</f>
        <v>0.2871652690693841</v>
      </c>
      <c r="R10" s="21">
        <f>SUM(O10/$O$7)*100</f>
        <v>0.6036160550588102</v>
      </c>
      <c r="S10" s="20">
        <f>SUM(P10/$P$7)*100</f>
        <v>0</v>
      </c>
      <c r="T10" s="25"/>
      <c r="U10" s="25"/>
      <c r="V10" s="24"/>
    </row>
    <row r="11" spans="1:22" ht="24.75" customHeight="1">
      <c r="A11" s="39">
        <v>2</v>
      </c>
      <c r="B11" s="51" t="s">
        <v>17</v>
      </c>
      <c r="C11" s="51"/>
      <c r="D11" s="37"/>
      <c r="E11" s="35">
        <f>SUM(F11:J11)</f>
        <v>617</v>
      </c>
      <c r="F11" s="38">
        <f>SUM(F12:F16)</f>
        <v>130</v>
      </c>
      <c r="G11" s="38">
        <f>SUM(G12:G16)</f>
        <v>97</v>
      </c>
      <c r="H11" s="38">
        <f>SUM(H12:H16)</f>
        <v>390</v>
      </c>
      <c r="I11" s="38"/>
      <c r="J11" s="38"/>
      <c r="K11" s="21">
        <f>SUM(E11/$E$7)*100</f>
        <v>13.71111111111111</v>
      </c>
      <c r="L11" s="21">
        <f>SUM(F11,G11,I11)/2200*100</f>
        <v>10.318181818181818</v>
      </c>
      <c r="M11" s="21">
        <f>SUM(H11,J11)/2300*100</f>
        <v>16.956521739130434</v>
      </c>
      <c r="N11" s="20">
        <f>SUM(O11:P11)</f>
        <v>8501.86</v>
      </c>
      <c r="O11" s="49">
        <f>SUM(O12:O16)</f>
        <v>1909.38</v>
      </c>
      <c r="P11" s="49">
        <f>SUM(P12:P16)</f>
        <v>6592.48</v>
      </c>
      <c r="Q11" s="21">
        <f>SUM(N11/$N$7)*100</f>
        <v>7.605728705577055</v>
      </c>
      <c r="R11" s="21">
        <f>SUM(O11/$O$7)*100</f>
        <v>3.5904436860068265</v>
      </c>
      <c r="S11" s="21">
        <f>SUM(P11/$P$7)*100</f>
        <v>11.249424515748558</v>
      </c>
      <c r="T11" s="25">
        <v>100</v>
      </c>
      <c r="U11" s="25">
        <v>100</v>
      </c>
      <c r="V11" s="24"/>
    </row>
    <row r="12" spans="1:22" ht="19.5" customHeight="1">
      <c r="A12" s="12"/>
      <c r="B12" s="8"/>
      <c r="C12" s="9" t="s">
        <v>14</v>
      </c>
      <c r="D12" s="9" t="s">
        <v>15</v>
      </c>
      <c r="E12" s="18">
        <f>SUM(F12:J12)</f>
        <v>519</v>
      </c>
      <c r="F12" s="18">
        <v>130</v>
      </c>
      <c r="G12" s="18">
        <v>97</v>
      </c>
      <c r="H12" s="18">
        <v>292</v>
      </c>
      <c r="I12" s="18"/>
      <c r="J12" s="18"/>
      <c r="K12" s="21">
        <f>SUM(E12/$E$7)*100</f>
        <v>11.533333333333333</v>
      </c>
      <c r="L12" s="21">
        <f>SUM(F12,G12,I12)/2200*100</f>
        <v>10.318181818181818</v>
      </c>
      <c r="M12" s="21">
        <f>SUM(H12,J12)/2300*100</f>
        <v>12.695652173913045</v>
      </c>
      <c r="N12" s="20">
        <f>SUM(O12:P12)</f>
        <v>7330.51</v>
      </c>
      <c r="O12" s="49">
        <v>1834.14</v>
      </c>
      <c r="P12" s="49">
        <v>5496.37</v>
      </c>
      <c r="Q12" s="21">
        <f>SUM(N12/$N$7)*100</f>
        <v>6.557843852229942</v>
      </c>
      <c r="R12" s="21">
        <f>SUM(O12/$O$7)*100</f>
        <v>3.4489605957182747</v>
      </c>
      <c r="S12" s="21">
        <f>SUM(P12/$P$7)*100</f>
        <v>9.379019644447142</v>
      </c>
      <c r="T12" s="25">
        <v>100</v>
      </c>
      <c r="U12" s="25">
        <v>100</v>
      </c>
      <c r="V12" s="24"/>
    </row>
    <row r="13" spans="1:22" ht="19.5" customHeight="1">
      <c r="A13" s="12"/>
      <c r="B13" s="8"/>
      <c r="C13" s="9" t="s">
        <v>18</v>
      </c>
      <c r="D13" s="9" t="s">
        <v>18</v>
      </c>
      <c r="E13" s="18">
        <f>SUM(F13:J13)</f>
        <v>0</v>
      </c>
      <c r="F13" s="18"/>
      <c r="G13" s="18">
        <v>0</v>
      </c>
      <c r="H13" s="18">
        <v>0</v>
      </c>
      <c r="I13" s="18"/>
      <c r="J13" s="18"/>
      <c r="K13" s="20">
        <f>SUM(E13/$E$7)*100</f>
        <v>0</v>
      </c>
      <c r="L13" s="20">
        <f>SUM(F13,G13,I13)/2200*100</f>
        <v>0</v>
      </c>
      <c r="M13" s="20">
        <f>SUM(H13,J13)/2300*100</f>
        <v>0</v>
      </c>
      <c r="N13" s="20">
        <f>SUM(O13:P13)</f>
        <v>50</v>
      </c>
      <c r="O13" s="49">
        <v>50</v>
      </c>
      <c r="P13" s="49">
        <v>0</v>
      </c>
      <c r="Q13" s="21">
        <f>SUM(N13/$N$7)*100</f>
        <v>0.044729792689935224</v>
      </c>
      <c r="R13" s="21">
        <f>SUM(O13/$O$7)*100</f>
        <v>0.09402119237676172</v>
      </c>
      <c r="S13" s="20">
        <f>SUM(P13/$P$7)*100</f>
        <v>0</v>
      </c>
      <c r="T13" s="25">
        <v>100</v>
      </c>
      <c r="U13" s="25">
        <v>100</v>
      </c>
      <c r="V13" s="24"/>
    </row>
    <row r="14" spans="1:22" ht="19.5" customHeight="1">
      <c r="A14" s="12"/>
      <c r="B14" s="8"/>
      <c r="C14" s="9" t="s">
        <v>19</v>
      </c>
      <c r="D14" s="9" t="s">
        <v>19</v>
      </c>
      <c r="E14" s="18">
        <f>SUM(F14:J14)</f>
        <v>14</v>
      </c>
      <c r="F14" s="18"/>
      <c r="G14" s="18">
        <v>0</v>
      </c>
      <c r="H14" s="18">
        <v>14</v>
      </c>
      <c r="I14" s="18"/>
      <c r="J14" s="18"/>
      <c r="K14" s="21">
        <f>SUM(E14/$E$7)*100</f>
        <v>0.3111111111111111</v>
      </c>
      <c r="L14" s="20">
        <f>SUM(F14,G14,I14)/2200*100</f>
        <v>0</v>
      </c>
      <c r="M14" s="21">
        <f>SUM(H14,J14)/2300*100</f>
        <v>0.6086956521739131</v>
      </c>
      <c r="N14" s="20">
        <f>SUM(O14:P14)</f>
        <v>71.03999999999999</v>
      </c>
      <c r="O14" s="49">
        <v>11.04</v>
      </c>
      <c r="P14" s="49">
        <v>60</v>
      </c>
      <c r="Q14" s="21">
        <f>SUM(N14/$N$7)*100</f>
        <v>0.06355208945385996</v>
      </c>
      <c r="R14" s="21">
        <f>SUM(O14/$O$7)*100</f>
        <v>0.020759879276788986</v>
      </c>
      <c r="S14" s="21">
        <f>SUM(P14/$P$7)*100</f>
        <v>0.10238415147939978</v>
      </c>
      <c r="T14" s="25">
        <v>100</v>
      </c>
      <c r="U14" s="25">
        <v>100</v>
      </c>
      <c r="V14" s="24"/>
    </row>
    <row r="15" spans="1:22" ht="19.5" customHeight="1">
      <c r="A15" s="12"/>
      <c r="B15" s="8"/>
      <c r="C15" s="9" t="s">
        <v>20</v>
      </c>
      <c r="D15" s="9" t="s">
        <v>20</v>
      </c>
      <c r="E15" s="18">
        <f>SUM(F15:J15)</f>
        <v>70</v>
      </c>
      <c r="F15" s="18"/>
      <c r="G15" s="18">
        <v>0</v>
      </c>
      <c r="H15" s="18">
        <v>70</v>
      </c>
      <c r="I15" s="18"/>
      <c r="J15" s="18"/>
      <c r="K15" s="21">
        <f>SUM(E15/$E$7)*100</f>
        <v>1.5555555555555556</v>
      </c>
      <c r="L15" s="20">
        <f>SUM(F15,G15,I15)/2200*100</f>
        <v>0</v>
      </c>
      <c r="M15" s="21">
        <f>SUM(H15,J15)/2300*100</f>
        <v>3.0434782608695654</v>
      </c>
      <c r="N15" s="20">
        <f>SUM(O15:P15)</f>
        <v>978.3900000000001</v>
      </c>
      <c r="O15" s="49">
        <v>7.2</v>
      </c>
      <c r="P15" s="49">
        <v>971.19</v>
      </c>
      <c r="Q15" s="21">
        <f>SUM(N15/$N$7)*100</f>
        <v>0.8752636373981146</v>
      </c>
      <c r="R15" s="21">
        <f>SUM(O15/$O$7)*100</f>
        <v>0.013539051702253689</v>
      </c>
      <c r="S15" s="21">
        <f>SUM(P15/$P$7)*100</f>
        <v>1.6572410679213045</v>
      </c>
      <c r="T15" s="25">
        <v>100</v>
      </c>
      <c r="U15" s="25">
        <v>100</v>
      </c>
      <c r="V15" s="24"/>
    </row>
    <row r="16" spans="1:22" ht="19.5" customHeight="1">
      <c r="A16" s="12"/>
      <c r="B16" s="8"/>
      <c r="C16" s="9" t="s">
        <v>71</v>
      </c>
      <c r="D16" s="9" t="s">
        <v>71</v>
      </c>
      <c r="E16" s="18">
        <f>SUM(F16:J16)</f>
        <v>14</v>
      </c>
      <c r="F16" s="18"/>
      <c r="G16" s="18">
        <v>0</v>
      </c>
      <c r="H16" s="18">
        <v>14</v>
      </c>
      <c r="I16" s="18"/>
      <c r="J16" s="18"/>
      <c r="K16" s="21">
        <f>SUM(E16/$E$7)*100</f>
        <v>0.3111111111111111</v>
      </c>
      <c r="L16" s="20">
        <f>SUM(F16,G16,I16)/2200*100</f>
        <v>0</v>
      </c>
      <c r="M16" s="21">
        <f>SUM(H16,J16)/2300*100</f>
        <v>0.6086956521739131</v>
      </c>
      <c r="N16" s="20">
        <f>SUM(O16:P16)</f>
        <v>71.92</v>
      </c>
      <c r="O16" s="49">
        <v>7</v>
      </c>
      <c r="P16" s="49">
        <v>64.92</v>
      </c>
      <c r="Q16" s="21">
        <f>SUM(N16/$N$7)*100</f>
        <v>0.06433933380520282</v>
      </c>
      <c r="R16" s="21">
        <f>SUM(O16/$O$7)*100</f>
        <v>0.013162966932746642</v>
      </c>
      <c r="S16" s="21">
        <f>SUM(P16/$P$7)*100</f>
        <v>0.11077965190071055</v>
      </c>
      <c r="T16" s="25">
        <v>100</v>
      </c>
      <c r="U16" s="25">
        <v>100</v>
      </c>
      <c r="V16" s="24"/>
    </row>
    <row r="17" spans="1:22" ht="24.75" customHeight="1">
      <c r="A17" s="39">
        <v>3</v>
      </c>
      <c r="B17" s="51" t="s">
        <v>21</v>
      </c>
      <c r="C17" s="37"/>
      <c r="D17" s="37"/>
      <c r="E17" s="35">
        <f>SUM(F17:J17)</f>
        <v>150</v>
      </c>
      <c r="F17" s="38">
        <f>SUM(F18:F21)</f>
        <v>30</v>
      </c>
      <c r="G17" s="38">
        <f>SUM(G18:G21)</f>
        <v>64</v>
      </c>
      <c r="H17" s="38">
        <f>SUM(H18:H21)</f>
        <v>28</v>
      </c>
      <c r="I17" s="38"/>
      <c r="J17" s="38">
        <f>SUM(J18:J21)</f>
        <v>28</v>
      </c>
      <c r="K17" s="21">
        <f>SUM(E17/$E$7)*100</f>
        <v>3.3333333333333335</v>
      </c>
      <c r="L17" s="21">
        <f>SUM(F17,G17,I17)/2200*100</f>
        <v>4.2727272727272725</v>
      </c>
      <c r="M17" s="21">
        <f>SUM(H17,J17)/2300*100</f>
        <v>2.4347826086956523</v>
      </c>
      <c r="N17" s="20">
        <f>SUM(O17:P17)</f>
        <v>2538.37</v>
      </c>
      <c r="O17" s="49">
        <f>SUM(O18:O21)</f>
        <v>1292.31</v>
      </c>
      <c r="P17" s="49">
        <f>SUM(P18:P21)</f>
        <v>1246.06</v>
      </c>
      <c r="Q17" s="21">
        <f>SUM(N17/$N$7)*100</f>
        <v>2.270815277407017</v>
      </c>
      <c r="R17" s="21">
        <f>SUM(O17/$O$7)*100</f>
        <v>2.4300905424082586</v>
      </c>
      <c r="S17" s="21">
        <f>SUM(P17/$P$7)*100</f>
        <v>2.1262799298736814</v>
      </c>
      <c r="T17" s="25">
        <v>100</v>
      </c>
      <c r="U17" s="25">
        <v>100</v>
      </c>
      <c r="V17" s="24"/>
    </row>
    <row r="18" spans="1:22" ht="19.5" customHeight="1">
      <c r="A18" s="12"/>
      <c r="B18" s="8"/>
      <c r="C18" s="9" t="s">
        <v>14</v>
      </c>
      <c r="D18" s="9" t="s">
        <v>22</v>
      </c>
      <c r="E18" s="18">
        <f>SUM(F18:J18)</f>
        <v>73</v>
      </c>
      <c r="F18" s="18">
        <v>10</v>
      </c>
      <c r="G18" s="18">
        <v>35</v>
      </c>
      <c r="H18" s="18">
        <v>28</v>
      </c>
      <c r="I18" s="18"/>
      <c r="J18" s="18"/>
      <c r="K18" s="21">
        <f>SUM(E18/$E$7)*100</f>
        <v>1.6222222222222222</v>
      </c>
      <c r="L18" s="21">
        <f>SUM(F18,G18,I18)/2200*100</f>
        <v>2.0454545454545454</v>
      </c>
      <c r="M18" s="21">
        <f>SUM(H18,J18)/2300*100</f>
        <v>1.2173913043478262</v>
      </c>
      <c r="N18" s="20">
        <f>SUM(O18:P18)</f>
        <v>1215.1999999999998</v>
      </c>
      <c r="O18" s="49">
        <v>667.89</v>
      </c>
      <c r="P18" s="49">
        <v>547.31</v>
      </c>
      <c r="Q18" s="21">
        <f>SUM(N18/$N$7)*100</f>
        <v>1.0871128815361855</v>
      </c>
      <c r="R18" s="21">
        <f>SUM(O18/$O$7)*100</f>
        <v>1.2559162835303077</v>
      </c>
      <c r="S18" s="21">
        <f>SUM(P18/$P$7)*100</f>
        <v>0.9339311657698381</v>
      </c>
      <c r="T18" s="25">
        <v>100</v>
      </c>
      <c r="U18" s="25">
        <v>100</v>
      </c>
      <c r="V18" s="24"/>
    </row>
    <row r="19" spans="1:22" ht="19.5" customHeight="1">
      <c r="A19" s="12"/>
      <c r="B19" s="8"/>
      <c r="C19" s="9" t="s">
        <v>23</v>
      </c>
      <c r="D19" s="9" t="s">
        <v>23</v>
      </c>
      <c r="E19" s="18">
        <f>SUM(F19:J19)</f>
        <v>39</v>
      </c>
      <c r="F19" s="18">
        <v>10</v>
      </c>
      <c r="G19" s="18">
        <v>15</v>
      </c>
      <c r="H19" s="18">
        <v>0</v>
      </c>
      <c r="I19" s="18"/>
      <c r="J19" s="18">
        <v>14</v>
      </c>
      <c r="K19" s="21">
        <f>SUM(E19/$E$7)*100</f>
        <v>0.8666666666666666</v>
      </c>
      <c r="L19" s="21">
        <f>SUM(F19,G19,I19)/2200*100</f>
        <v>1.1363636363636365</v>
      </c>
      <c r="M19" s="21">
        <f>SUM(H19,J19)/2300*100</f>
        <v>0.6086956521739131</v>
      </c>
      <c r="N19" s="20">
        <f>SUM(O19:P19)</f>
        <v>560.88</v>
      </c>
      <c r="O19" s="49">
        <v>240.78</v>
      </c>
      <c r="P19" s="49">
        <v>320.1</v>
      </c>
      <c r="Q19" s="21">
        <f>SUM(N19/$N$7)*100</f>
        <v>0.5017609224786174</v>
      </c>
      <c r="R19" s="21">
        <f>SUM(O19/$O$7)*100</f>
        <v>0.4527684540095337</v>
      </c>
      <c r="S19" s="21">
        <f>SUM(P19/$P$7)*100</f>
        <v>0.5462194481425979</v>
      </c>
      <c r="T19" s="25">
        <v>100</v>
      </c>
      <c r="U19" s="25">
        <v>100</v>
      </c>
      <c r="V19" s="24"/>
    </row>
    <row r="20" spans="1:22" ht="19.5" customHeight="1">
      <c r="A20" s="12"/>
      <c r="B20" s="8"/>
      <c r="C20" s="9" t="s">
        <v>24</v>
      </c>
      <c r="D20" s="9" t="s">
        <v>24</v>
      </c>
      <c r="E20" s="18">
        <f>SUM(F20:J20)</f>
        <v>14</v>
      </c>
      <c r="F20" s="18"/>
      <c r="G20" s="18">
        <v>0</v>
      </c>
      <c r="H20" s="18">
        <v>0</v>
      </c>
      <c r="I20" s="18"/>
      <c r="J20" s="18">
        <v>14</v>
      </c>
      <c r="K20" s="21">
        <f>SUM(E20/$E$7)*100</f>
        <v>0.3111111111111111</v>
      </c>
      <c r="L20" s="20">
        <f>SUM(F20,G20,I20)/2200*100</f>
        <v>0</v>
      </c>
      <c r="M20" s="21">
        <f>SUM(H20,J20)/2300*100</f>
        <v>0.6086956521739131</v>
      </c>
      <c r="N20" s="20">
        <f>SUM(O20:P20)</f>
        <v>324.5</v>
      </c>
      <c r="O20" s="49">
        <v>25</v>
      </c>
      <c r="P20" s="49">
        <v>299.5</v>
      </c>
      <c r="Q20" s="21">
        <f>SUM(N20/$N$7)*100</f>
        <v>0.29029635455767955</v>
      </c>
      <c r="R20" s="21">
        <f>SUM(O20/$O$7)*100</f>
        <v>0.04701059618838086</v>
      </c>
      <c r="S20" s="21">
        <f>SUM(P20/$P$7)*100</f>
        <v>0.5110675561346706</v>
      </c>
      <c r="T20" s="25">
        <v>100</v>
      </c>
      <c r="U20" s="25">
        <v>100</v>
      </c>
      <c r="V20" s="24"/>
    </row>
    <row r="21" spans="1:22" ht="19.5" customHeight="1">
      <c r="A21" s="12"/>
      <c r="B21" s="8"/>
      <c r="C21" s="9" t="s">
        <v>25</v>
      </c>
      <c r="D21" s="9" t="s">
        <v>25</v>
      </c>
      <c r="E21" s="18">
        <f>SUM(F21:J21)</f>
        <v>24</v>
      </c>
      <c r="F21" s="18">
        <v>10</v>
      </c>
      <c r="G21" s="18">
        <v>14</v>
      </c>
      <c r="H21" s="18">
        <v>0</v>
      </c>
      <c r="I21" s="18"/>
      <c r="J21" s="18"/>
      <c r="K21" s="21">
        <f>SUM(E21/$E$7)*100</f>
        <v>0.5333333333333333</v>
      </c>
      <c r="L21" s="21">
        <f>SUM(F21,G21,I21)/2200*100</f>
        <v>1.090909090909091</v>
      </c>
      <c r="M21" s="20">
        <f>SUM(H21,J21)/2300*100</f>
        <v>0</v>
      </c>
      <c r="N21" s="20">
        <f>SUM(O21:P21)</f>
        <v>437.78999999999996</v>
      </c>
      <c r="O21" s="49">
        <v>358.64</v>
      </c>
      <c r="P21" s="49">
        <v>79.15</v>
      </c>
      <c r="Q21" s="21">
        <f>SUM(N21/$N$7)*100</f>
        <v>0.3916451188345348</v>
      </c>
      <c r="R21" s="21">
        <f>SUM(O21/$O$7)*100</f>
        <v>0.6743952086800364</v>
      </c>
      <c r="S21" s="21">
        <f>SUM(P21/$P$7)*100</f>
        <v>0.1350617598265749</v>
      </c>
      <c r="T21" s="25">
        <v>100</v>
      </c>
      <c r="U21" s="25">
        <v>100</v>
      </c>
      <c r="V21" s="24"/>
    </row>
    <row r="22" spans="1:22" ht="24.75" customHeight="1">
      <c r="A22" s="40">
        <v>4</v>
      </c>
      <c r="B22" s="41" t="s">
        <v>26</v>
      </c>
      <c r="C22" s="42"/>
      <c r="D22" s="42"/>
      <c r="E22" s="35">
        <f>SUM(F22:J22)</f>
        <v>900</v>
      </c>
      <c r="F22" s="38">
        <f>SUM(F23:F27)</f>
        <v>40</v>
      </c>
      <c r="G22" s="38">
        <f>SUM(G23:G27)</f>
        <v>403</v>
      </c>
      <c r="H22" s="38">
        <f>SUM(H23:H27)</f>
        <v>193</v>
      </c>
      <c r="I22" s="38">
        <f>SUM(I23:I27)</f>
        <v>40</v>
      </c>
      <c r="J22" s="38">
        <f>SUM(J23:J27)</f>
        <v>224</v>
      </c>
      <c r="K22" s="21">
        <f>SUM(E22/$E$7)*100</f>
        <v>20</v>
      </c>
      <c r="L22" s="21">
        <f>SUM(F22,G22,I22)/2200*100</f>
        <v>21.954545454545453</v>
      </c>
      <c r="M22" s="21">
        <f>SUM(H22,J22)/2300*100</f>
        <v>18.130434782608695</v>
      </c>
      <c r="N22" s="20">
        <f>SUM(O22:P22)</f>
        <v>24478.27</v>
      </c>
      <c r="O22" s="49">
        <f>SUM(O23:O27)</f>
        <v>11892.48</v>
      </c>
      <c r="P22" s="49">
        <f>SUM(P23:P27)</f>
        <v>12585.79</v>
      </c>
      <c r="Q22" s="21">
        <f>SUM(N22/$N$7)*100</f>
        <v>21.898158850165213</v>
      </c>
      <c r="R22" s="21">
        <f>SUM(O22/$O$7)*100</f>
        <v>22.362902998335823</v>
      </c>
      <c r="S22" s="21">
        <f>SUM(P22/$P$7)*100</f>
        <v>21.476423830798584</v>
      </c>
      <c r="T22" s="25">
        <v>100</v>
      </c>
      <c r="U22" s="25">
        <v>29</v>
      </c>
      <c r="V22" s="24"/>
    </row>
    <row r="23" spans="1:22" ht="19.5" customHeight="1">
      <c r="A23" s="14"/>
      <c r="B23" s="13"/>
      <c r="C23" s="9" t="s">
        <v>14</v>
      </c>
      <c r="D23" s="9" t="s">
        <v>22</v>
      </c>
      <c r="E23" s="18">
        <f>SUM(F23:J23)</f>
        <v>92</v>
      </c>
      <c r="F23" s="18">
        <v>10</v>
      </c>
      <c r="G23" s="18">
        <v>42</v>
      </c>
      <c r="H23" s="18">
        <v>20</v>
      </c>
      <c r="I23" s="18"/>
      <c r="J23" s="18">
        <v>20</v>
      </c>
      <c r="K23" s="21">
        <f>SUM(E23/$E$7)*100</f>
        <v>2.0444444444444447</v>
      </c>
      <c r="L23" s="21">
        <f>SUM(F23,G23,I23)/2200*100</f>
        <v>2.3636363636363638</v>
      </c>
      <c r="M23" s="21">
        <f>SUM(H23,J23)/2300*100</f>
        <v>1.7391304347826086</v>
      </c>
      <c r="N23" s="20">
        <f>SUM(O23:P23)</f>
        <v>2261.1400000000003</v>
      </c>
      <c r="O23" s="49">
        <v>1071.98</v>
      </c>
      <c r="P23" s="49">
        <v>1189.16</v>
      </c>
      <c r="Q23" s="21">
        <f>SUM(N23/$N$7)*100</f>
        <v>2.022806468858403</v>
      </c>
      <c r="R23" s="21">
        <f>SUM(O23/$O$7)*100</f>
        <v>2.0157767560808204</v>
      </c>
      <c r="S23" s="21">
        <f>SUM(P23/$P$7)*100</f>
        <v>2.0291856262207175</v>
      </c>
      <c r="T23" s="25">
        <v>100</v>
      </c>
      <c r="U23" s="25">
        <v>25</v>
      </c>
      <c r="V23" s="24"/>
    </row>
    <row r="24" spans="1:22" ht="19.5" customHeight="1">
      <c r="A24" s="14"/>
      <c r="B24" s="13"/>
      <c r="C24" s="9" t="s">
        <v>27</v>
      </c>
      <c r="D24" s="9" t="s">
        <v>27</v>
      </c>
      <c r="E24" s="18">
        <f>SUM(F24:J24)</f>
        <v>233</v>
      </c>
      <c r="F24" s="18">
        <v>10</v>
      </c>
      <c r="G24" s="18">
        <v>111</v>
      </c>
      <c r="H24" s="18">
        <v>42</v>
      </c>
      <c r="I24" s="18">
        <v>20</v>
      </c>
      <c r="J24" s="18">
        <v>50</v>
      </c>
      <c r="K24" s="21">
        <f>SUM(E24/$E$7)*100</f>
        <v>5.177777777777778</v>
      </c>
      <c r="L24" s="21">
        <f>SUM(F24,G24,I24)/2200*100</f>
        <v>6.409090909090908</v>
      </c>
      <c r="M24" s="21">
        <f>SUM(H24,J24)/2300*100</f>
        <v>4</v>
      </c>
      <c r="N24" s="20">
        <f>SUM(O24:P24)</f>
        <v>6656.5599999999995</v>
      </c>
      <c r="O24" s="49">
        <v>3820.9</v>
      </c>
      <c r="P24" s="49">
        <v>2835.66</v>
      </c>
      <c r="Q24" s="21">
        <f>SUM(N24/$N$7)*100</f>
        <v>5.954930976562303</v>
      </c>
      <c r="R24" s="21">
        <f>SUM(O24/$O$7)*100</f>
        <v>7.184911479047377</v>
      </c>
      <c r="S24" s="21">
        <f>SUM(P24/$P$7)*100</f>
        <v>4.838777383067913</v>
      </c>
      <c r="T24" s="25">
        <v>100</v>
      </c>
      <c r="U24" s="25">
        <v>32</v>
      </c>
      <c r="V24" s="24"/>
    </row>
    <row r="25" spans="1:22" ht="19.5" customHeight="1">
      <c r="A25" s="14"/>
      <c r="B25" s="13"/>
      <c r="C25" s="9" t="s">
        <v>28</v>
      </c>
      <c r="D25" s="9" t="s">
        <v>28</v>
      </c>
      <c r="E25" s="18">
        <f>SUM(F25:J25)</f>
        <v>32</v>
      </c>
      <c r="F25" s="18"/>
      <c r="G25" s="18">
        <v>14</v>
      </c>
      <c r="H25" s="18">
        <v>14</v>
      </c>
      <c r="I25" s="18"/>
      <c r="J25" s="18">
        <v>4</v>
      </c>
      <c r="K25" s="21">
        <f>SUM(E25/$E$7)*100</f>
        <v>0.7111111111111111</v>
      </c>
      <c r="L25" s="21">
        <f>SUM(F25,G25,I25)/2200*100</f>
        <v>0.6363636363636364</v>
      </c>
      <c r="M25" s="21">
        <f>SUM(H25,J25)/2300*100</f>
        <v>0.782608695652174</v>
      </c>
      <c r="N25" s="20">
        <f>SUM(O25:P25)</f>
        <v>289.5</v>
      </c>
      <c r="O25" s="49">
        <v>258.7</v>
      </c>
      <c r="P25" s="49">
        <v>30.8</v>
      </c>
      <c r="Q25" s="21">
        <f>SUM(N25/$N$7)*100</f>
        <v>0.25898549967472495</v>
      </c>
      <c r="R25" s="21">
        <f>SUM(O25/$O$7)*100</f>
        <v>0.4864656493573651</v>
      </c>
      <c r="S25" s="21">
        <f>SUM(P25/$P$7)*100</f>
        <v>0.052557197759425224</v>
      </c>
      <c r="T25" s="25">
        <v>100</v>
      </c>
      <c r="U25" s="25">
        <v>80</v>
      </c>
      <c r="V25" s="24"/>
    </row>
    <row r="26" spans="1:22" ht="19.5" customHeight="1">
      <c r="A26" s="14"/>
      <c r="B26" s="13"/>
      <c r="C26" s="9" t="s">
        <v>29</v>
      </c>
      <c r="D26" s="9" t="s">
        <v>29</v>
      </c>
      <c r="E26" s="18">
        <f>SUM(F26:J26)</f>
        <v>213</v>
      </c>
      <c r="F26" s="18">
        <v>0</v>
      </c>
      <c r="G26" s="18">
        <v>111</v>
      </c>
      <c r="H26" s="18">
        <v>42</v>
      </c>
      <c r="I26" s="18">
        <v>10</v>
      </c>
      <c r="J26" s="18">
        <v>50</v>
      </c>
      <c r="K26" s="21">
        <f>SUM(E26/$E$7)*100</f>
        <v>4.733333333333333</v>
      </c>
      <c r="L26" s="21">
        <f>SUM(F26,G26,I26)/2200*100</f>
        <v>5.5</v>
      </c>
      <c r="M26" s="21">
        <f>SUM(H26,J26)/2300*100</f>
        <v>4</v>
      </c>
      <c r="N26" s="20">
        <f>SUM(O26:P26)</f>
        <v>6022.34</v>
      </c>
      <c r="O26" s="49">
        <v>3278.08</v>
      </c>
      <c r="P26" s="49">
        <v>2744.26</v>
      </c>
      <c r="Q26" s="21">
        <f>SUM(N26/$N$7)*100</f>
        <v>5.38756039416609</v>
      </c>
      <c r="R26" s="21">
        <f>SUM(O26/$O$7)*100</f>
        <v>6.164179806128301</v>
      </c>
      <c r="S26" s="21">
        <f>SUM(P26/$P$7)*100</f>
        <v>4.6828121923142945</v>
      </c>
      <c r="T26" s="25">
        <v>100</v>
      </c>
      <c r="U26" s="25">
        <v>0</v>
      </c>
      <c r="V26" s="24"/>
    </row>
    <row r="27" spans="1:22" ht="19.5" customHeight="1">
      <c r="A27" s="14"/>
      <c r="B27" s="13"/>
      <c r="C27" s="9" t="s">
        <v>30</v>
      </c>
      <c r="D27" s="9" t="s">
        <v>30</v>
      </c>
      <c r="E27" s="18">
        <f>SUM(F27:J27)</f>
        <v>330</v>
      </c>
      <c r="F27" s="18">
        <v>20</v>
      </c>
      <c r="G27" s="18">
        <v>125</v>
      </c>
      <c r="H27" s="18">
        <v>75</v>
      </c>
      <c r="I27" s="18">
        <v>10</v>
      </c>
      <c r="J27" s="18">
        <v>100</v>
      </c>
      <c r="K27" s="21">
        <f>SUM(E27/$E$7)*100</f>
        <v>7.333333333333333</v>
      </c>
      <c r="L27" s="21">
        <f>SUM(F27,G27,I27)/2200*100</f>
        <v>7.045454545454545</v>
      </c>
      <c r="M27" s="21">
        <f>SUM(H27,J27)/2300*100</f>
        <v>7.608695652173914</v>
      </c>
      <c r="N27" s="20">
        <f>SUM(O27:P27)</f>
        <v>9248.73</v>
      </c>
      <c r="O27" s="49">
        <v>3462.82</v>
      </c>
      <c r="P27" s="49">
        <v>5785.91</v>
      </c>
      <c r="Q27" s="21">
        <f>SUM(N27/$N$7)*100</f>
        <v>8.273875510903691</v>
      </c>
      <c r="R27" s="21">
        <f>SUM(O27/$O$7)*100</f>
        <v>6.5115693077219605</v>
      </c>
      <c r="S27" s="21">
        <f>SUM(P27/$P$7)*100</f>
        <v>9.873091431436233</v>
      </c>
      <c r="T27" s="25">
        <v>100</v>
      </c>
      <c r="U27" s="25">
        <v>0</v>
      </c>
      <c r="V27" s="24"/>
    </row>
    <row r="28" spans="1:22" ht="24.75" customHeight="1">
      <c r="A28" s="40">
        <v>5</v>
      </c>
      <c r="B28" s="51" t="s">
        <v>31</v>
      </c>
      <c r="C28" s="37"/>
      <c r="D28" s="37"/>
      <c r="E28" s="35">
        <f>SUM(F28:J28)</f>
        <v>179</v>
      </c>
      <c r="F28" s="38">
        <f>SUM(F29:F30)</f>
        <v>15</v>
      </c>
      <c r="G28" s="38">
        <f>SUM(G29:G30)</f>
        <v>77</v>
      </c>
      <c r="H28" s="38">
        <f>SUM(H29:H30)</f>
        <v>87</v>
      </c>
      <c r="I28" s="38"/>
      <c r="J28" s="38"/>
      <c r="K28" s="21">
        <f>SUM(E28/$E$7)*100</f>
        <v>3.977777777777778</v>
      </c>
      <c r="L28" s="21">
        <f>SUM(F28,G28,I28)/2200*100</f>
        <v>4.181818181818182</v>
      </c>
      <c r="M28" s="21">
        <f>SUM(H28,J28)/2300*100</f>
        <v>3.782608695652174</v>
      </c>
      <c r="N28" s="20">
        <f>SUM(O28:P28)</f>
        <v>3669.61</v>
      </c>
      <c r="O28" s="49">
        <f>SUM(O29:O30)</f>
        <v>1860.69</v>
      </c>
      <c r="P28" s="49">
        <f>SUM(P29:P30)</f>
        <v>1808.92</v>
      </c>
      <c r="Q28" s="21">
        <f>SUM(N28/$N$7)*100</f>
        <v>3.2828178910582637</v>
      </c>
      <c r="R28" s="21">
        <f>SUM(O28/$O$7)*100</f>
        <v>3.4988858488703354</v>
      </c>
      <c r="S28" s="21">
        <f>SUM(P28/$P$7)*100</f>
        <v>3.086745654901931</v>
      </c>
      <c r="T28" s="25">
        <v>53</v>
      </c>
      <c r="U28" s="25">
        <v>45</v>
      </c>
      <c r="V28" s="24"/>
    </row>
    <row r="29" spans="1:22" ht="19.5" customHeight="1">
      <c r="A29" s="15"/>
      <c r="B29" s="9"/>
      <c r="C29" s="9" t="s">
        <v>14</v>
      </c>
      <c r="D29" s="9" t="s">
        <v>22</v>
      </c>
      <c r="E29" s="18">
        <f>SUM(F29:J29)</f>
        <v>165</v>
      </c>
      <c r="F29" s="18">
        <v>15</v>
      </c>
      <c r="G29" s="18">
        <v>77</v>
      </c>
      <c r="H29" s="18">
        <v>73</v>
      </c>
      <c r="I29" s="18"/>
      <c r="J29" s="18"/>
      <c r="K29" s="21">
        <f>SUM(E29/$E$7)*100</f>
        <v>3.6666666666666665</v>
      </c>
      <c r="L29" s="21">
        <f>SUM(F29,G29,I29)/2200*100</f>
        <v>4.181818181818182</v>
      </c>
      <c r="M29" s="21">
        <f>SUM(H29,J29)/2300*100</f>
        <v>3.173913043478261</v>
      </c>
      <c r="N29" s="20">
        <f>SUM(O29:P29)</f>
        <v>3389.61</v>
      </c>
      <c r="O29" s="49">
        <v>1847.69</v>
      </c>
      <c r="P29" s="49">
        <v>1541.92</v>
      </c>
      <c r="Q29" s="21">
        <f>SUM(N29/$N$7)*100</f>
        <v>3.0323310519946265</v>
      </c>
      <c r="R29" s="21">
        <f>SUM(O29/$O$7)*100</f>
        <v>3.4744403388523777</v>
      </c>
      <c r="S29" s="21">
        <f>SUM(P29/$P$7)*100</f>
        <v>2.631136180818602</v>
      </c>
      <c r="T29" s="25">
        <v>53</v>
      </c>
      <c r="U29" s="25">
        <v>45</v>
      </c>
      <c r="V29" s="24"/>
    </row>
    <row r="30" spans="1:22" ht="19.5" customHeight="1">
      <c r="A30" s="15"/>
      <c r="B30" s="9"/>
      <c r="C30" s="9" t="s">
        <v>32</v>
      </c>
      <c r="D30" s="9" t="s">
        <v>32</v>
      </c>
      <c r="E30" s="18">
        <f>SUM(F30:J30)</f>
        <v>14</v>
      </c>
      <c r="F30" s="18"/>
      <c r="G30" s="18">
        <v>0</v>
      </c>
      <c r="H30" s="18">
        <v>14</v>
      </c>
      <c r="I30" s="18"/>
      <c r="J30" s="18"/>
      <c r="K30" s="21">
        <f>SUM(E30/$E$7)*100</f>
        <v>0.3111111111111111</v>
      </c>
      <c r="L30" s="20">
        <f>SUM(F30,G30,I30)/2200*100</f>
        <v>0</v>
      </c>
      <c r="M30" s="21">
        <f>SUM(H30,J30)/2300*100</f>
        <v>0.6086956521739131</v>
      </c>
      <c r="N30" s="20">
        <f>SUM(O30:P30)</f>
        <v>280</v>
      </c>
      <c r="O30" s="49">
        <v>13</v>
      </c>
      <c r="P30" s="49">
        <v>267</v>
      </c>
      <c r="Q30" s="21">
        <f>SUM(N30/$N$7)*100</f>
        <v>0.2504868390636373</v>
      </c>
      <c r="R30" s="21">
        <f>SUM(O30/$O$7)*100</f>
        <v>0.02444551001795805</v>
      </c>
      <c r="S30" s="21">
        <f>SUM(P30/$P$7)*100</f>
        <v>0.4556094740833291</v>
      </c>
      <c r="T30" s="25"/>
      <c r="U30" s="25"/>
      <c r="V30" s="24"/>
    </row>
    <row r="31" spans="1:22" ht="24.75" customHeight="1">
      <c r="A31" s="40">
        <v>6</v>
      </c>
      <c r="B31" s="51" t="s">
        <v>33</v>
      </c>
      <c r="C31" s="37"/>
      <c r="D31" s="37"/>
      <c r="E31" s="35">
        <f>SUM(F31:J31)</f>
        <v>56</v>
      </c>
      <c r="F31" s="38"/>
      <c r="G31" s="38">
        <f>SUM(G32:G35)</f>
        <v>28</v>
      </c>
      <c r="H31" s="38">
        <f>SUM(H32:H35)</f>
        <v>28</v>
      </c>
      <c r="I31" s="38"/>
      <c r="J31" s="38"/>
      <c r="K31" s="21">
        <f>SUM(E31/$E$7)*100</f>
        <v>1.2444444444444445</v>
      </c>
      <c r="L31" s="21">
        <f>SUM(F31,G31,I31)/2200*100</f>
        <v>1.2727272727272727</v>
      </c>
      <c r="M31" s="21">
        <f>SUM(H31,J31)/2300*100</f>
        <v>1.2173913043478262</v>
      </c>
      <c r="N31" s="20">
        <f>SUM(O31:P31)</f>
        <v>1033.73</v>
      </c>
      <c r="O31" s="49">
        <f>SUM(O32:O35)</f>
        <v>506.26</v>
      </c>
      <c r="P31" s="49">
        <f>SUM(P32:P35)</f>
        <v>527.47</v>
      </c>
      <c r="Q31" s="21">
        <f>SUM(N31/$N$7)*100</f>
        <v>0.9247705719473347</v>
      </c>
      <c r="R31" s="21">
        <f>SUM(O31/$O$7)*100</f>
        <v>0.9519833770531878</v>
      </c>
      <c r="S31" s="21">
        <f>SUM(P31/$P$7)*100</f>
        <v>0.90007613968065</v>
      </c>
      <c r="T31" s="25">
        <v>43</v>
      </c>
      <c r="U31" s="25">
        <v>40</v>
      </c>
      <c r="V31" s="24"/>
    </row>
    <row r="32" spans="1:22" ht="19.5" customHeight="1">
      <c r="A32" s="15"/>
      <c r="B32" s="9"/>
      <c r="C32" s="9" t="s">
        <v>14</v>
      </c>
      <c r="D32" s="9" t="s">
        <v>22</v>
      </c>
      <c r="E32" s="18">
        <f>SUM(F32:J32)</f>
        <v>0</v>
      </c>
      <c r="F32" s="18"/>
      <c r="G32" s="18">
        <v>0</v>
      </c>
      <c r="H32" s="18">
        <v>0</v>
      </c>
      <c r="I32" s="18"/>
      <c r="J32" s="18"/>
      <c r="K32" s="20">
        <f>SUM(E32/$E$7)*100</f>
        <v>0</v>
      </c>
      <c r="L32" s="20">
        <f>SUM(F32,G32,I32)/2200*100</f>
        <v>0</v>
      </c>
      <c r="M32" s="20">
        <f>SUM(H32,J32)/2300*100</f>
        <v>0</v>
      </c>
      <c r="N32" s="20">
        <f>SUM(O32:P32)</f>
        <v>0</v>
      </c>
      <c r="O32" s="49">
        <v>0</v>
      </c>
      <c r="P32" s="49">
        <v>0</v>
      </c>
      <c r="Q32" s="21">
        <f>SUM(N32/$N$7)*100</f>
        <v>0</v>
      </c>
      <c r="R32" s="20">
        <f>SUM(O32/$O$7)*100</f>
        <v>0</v>
      </c>
      <c r="S32" s="20">
        <f>SUM(P32/$P$7)*100</f>
        <v>0</v>
      </c>
      <c r="T32" s="25">
        <v>43</v>
      </c>
      <c r="U32" s="25">
        <v>40</v>
      </c>
      <c r="V32" s="24"/>
    </row>
    <row r="33" spans="1:22" ht="19.5" customHeight="1">
      <c r="A33" s="15"/>
      <c r="B33" s="9"/>
      <c r="C33" s="9" t="s">
        <v>34</v>
      </c>
      <c r="D33" s="9" t="s">
        <v>34</v>
      </c>
      <c r="E33" s="18">
        <f>SUM(F33:J33)</f>
        <v>21</v>
      </c>
      <c r="F33" s="18"/>
      <c r="G33" s="18">
        <v>7</v>
      </c>
      <c r="H33" s="18">
        <v>14</v>
      </c>
      <c r="I33" s="18"/>
      <c r="J33" s="18"/>
      <c r="K33" s="21">
        <f>SUM(E33/$E$7)*100</f>
        <v>0.46666666666666673</v>
      </c>
      <c r="L33" s="21">
        <f>SUM(F33,G33,I33)/2200*100</f>
        <v>0.3181818181818182</v>
      </c>
      <c r="M33" s="21">
        <f>SUM(H33,J33)/2300*100</f>
        <v>0.6086956521739131</v>
      </c>
      <c r="N33" s="20">
        <f>SUM(O33:P33)</f>
        <v>480.69</v>
      </c>
      <c r="O33" s="49">
        <v>150</v>
      </c>
      <c r="P33" s="49">
        <v>330.69</v>
      </c>
      <c r="Q33" s="21">
        <f>SUM(N33/$N$7)*100</f>
        <v>0.4300232809624992</v>
      </c>
      <c r="R33" s="21">
        <f>SUM(O33/$O$7)*100</f>
        <v>0.2820635771302852</v>
      </c>
      <c r="S33" s="21">
        <f>SUM(P33/$P$7)*100</f>
        <v>0.5642902508787119</v>
      </c>
      <c r="T33" s="25"/>
      <c r="U33" s="25"/>
      <c r="V33" s="24"/>
    </row>
    <row r="34" spans="1:22" ht="19.5" customHeight="1">
      <c r="A34" s="15"/>
      <c r="B34" s="9"/>
      <c r="C34" s="9" t="s">
        <v>35</v>
      </c>
      <c r="D34" s="9" t="s">
        <v>35</v>
      </c>
      <c r="E34" s="18">
        <f>SUM(F34:J34)</f>
        <v>28</v>
      </c>
      <c r="F34" s="18"/>
      <c r="G34" s="18">
        <v>14</v>
      </c>
      <c r="H34" s="18">
        <v>14</v>
      </c>
      <c r="I34" s="18"/>
      <c r="J34" s="18"/>
      <c r="K34" s="21">
        <f>SUM(E34/$E$7)*100</f>
        <v>0.6222222222222222</v>
      </c>
      <c r="L34" s="21">
        <f>SUM(F34,G34,I34)/2200*100</f>
        <v>0.6363636363636364</v>
      </c>
      <c r="M34" s="21">
        <f>SUM(H34,J34)/2300*100</f>
        <v>0.6086956521739131</v>
      </c>
      <c r="N34" s="20">
        <f>SUM(O34:P34)</f>
        <v>464.03999999999996</v>
      </c>
      <c r="O34" s="49">
        <v>270.26</v>
      </c>
      <c r="P34" s="49">
        <v>193.78</v>
      </c>
      <c r="Q34" s="21">
        <f>SUM(N34/$N$7)*100</f>
        <v>0.4151282599967508</v>
      </c>
      <c r="R34" s="21">
        <f>SUM(O34/$O$7)*100</f>
        <v>0.5082033490348725</v>
      </c>
      <c r="S34" s="21">
        <f>SUM(P34/$P$7)*100</f>
        <v>0.33066668122796816</v>
      </c>
      <c r="T34" s="25"/>
      <c r="U34" s="25"/>
      <c r="V34" s="24"/>
    </row>
    <row r="35" spans="1:22" ht="19.5" customHeight="1">
      <c r="A35" s="15"/>
      <c r="B35" s="9"/>
      <c r="C35" s="9" t="s">
        <v>36</v>
      </c>
      <c r="D35" s="9" t="s">
        <v>36</v>
      </c>
      <c r="E35" s="18">
        <f>SUM(F35:J35)</f>
        <v>7</v>
      </c>
      <c r="F35" s="18"/>
      <c r="G35" s="18">
        <v>7</v>
      </c>
      <c r="H35" s="18">
        <v>0</v>
      </c>
      <c r="I35" s="18"/>
      <c r="J35" s="18"/>
      <c r="K35" s="21">
        <f>SUM(E35/$E$7)*100</f>
        <v>0.15555555555555556</v>
      </c>
      <c r="L35" s="21">
        <f>SUM(F35,G35,I35)/2200*100</f>
        <v>0.3181818181818182</v>
      </c>
      <c r="M35" s="20">
        <f>SUM(H35,J35)/2300*100</f>
        <v>0</v>
      </c>
      <c r="N35" s="20">
        <f>SUM(O35:P35)</f>
        <v>89</v>
      </c>
      <c r="O35" s="49">
        <v>86</v>
      </c>
      <c r="P35" s="49">
        <v>3</v>
      </c>
      <c r="Q35" s="21">
        <f>SUM(N35/$N$7)*100</f>
        <v>0.07961903098808469</v>
      </c>
      <c r="R35" s="21">
        <f>SUM(O35/$O$7)*100</f>
        <v>0.16171645088803016</v>
      </c>
      <c r="S35" s="21">
        <f>SUM(P35/$P$7)*100</f>
        <v>0.005119207573969989</v>
      </c>
      <c r="T35" s="25"/>
      <c r="U35" s="25"/>
      <c r="V35" s="24"/>
    </row>
    <row r="36" spans="1:22" ht="24.75" customHeight="1">
      <c r="A36" s="39">
        <v>7</v>
      </c>
      <c r="B36" s="51" t="s">
        <v>37</v>
      </c>
      <c r="C36" s="37" t="s">
        <v>14</v>
      </c>
      <c r="D36" s="37"/>
      <c r="E36" s="35">
        <f>SUM(F36:J36)</f>
        <v>100</v>
      </c>
      <c r="F36" s="38"/>
      <c r="G36" s="38">
        <v>28</v>
      </c>
      <c r="H36" s="38">
        <v>42</v>
      </c>
      <c r="I36" s="38"/>
      <c r="J36" s="38">
        <v>30</v>
      </c>
      <c r="K36" s="21">
        <f>SUM(E36/$E$7)*100</f>
        <v>2.2222222222222223</v>
      </c>
      <c r="L36" s="21">
        <f>SUM(F36,G36,I36)/2200*100</f>
        <v>1.2727272727272727</v>
      </c>
      <c r="M36" s="20">
        <f>SUM(H36,J36)/2300*100</f>
        <v>3.130434782608696</v>
      </c>
      <c r="N36" s="20">
        <f>SUM(O36:P36)</f>
        <v>2990.01</v>
      </c>
      <c r="O36" s="49">
        <v>668.01</v>
      </c>
      <c r="P36" s="49">
        <v>2322</v>
      </c>
      <c r="Q36" s="21">
        <f>SUM(N36/$N$7)*100</f>
        <v>2.6748505488166643</v>
      </c>
      <c r="R36" s="21">
        <f>SUM(O36/$O$7)*100</f>
        <v>1.256141934392012</v>
      </c>
      <c r="S36" s="21">
        <f>SUM(P36/$P$7)*100</f>
        <v>3.962266662252772</v>
      </c>
      <c r="T36" s="25">
        <v>85</v>
      </c>
      <c r="U36" s="25">
        <v>47</v>
      </c>
      <c r="V36" s="24"/>
    </row>
    <row r="37" spans="1:22" ht="24.75" customHeight="1">
      <c r="A37" s="39">
        <v>8</v>
      </c>
      <c r="B37" s="51" t="s">
        <v>38</v>
      </c>
      <c r="C37" s="37"/>
      <c r="D37" s="37"/>
      <c r="E37" s="35">
        <f>SUM(F37:J37)</f>
        <v>529</v>
      </c>
      <c r="F37" s="38">
        <f>SUM(F38:F39)</f>
        <v>30</v>
      </c>
      <c r="G37" s="38">
        <f>SUM(G38:G39)</f>
        <v>145</v>
      </c>
      <c r="H37" s="38">
        <f>SUM(H38:H39)</f>
        <v>167</v>
      </c>
      <c r="I37" s="38">
        <f>SUM(I38:I39)</f>
        <v>64</v>
      </c>
      <c r="J37" s="38">
        <f>SUM(J38:J39)</f>
        <v>123</v>
      </c>
      <c r="K37" s="21">
        <f>SUM(E37/$E$7)*100</f>
        <v>11.755555555555555</v>
      </c>
      <c r="L37" s="21">
        <f>SUM(F37,G37,I37)/2200*100</f>
        <v>10.863636363636363</v>
      </c>
      <c r="M37" s="21">
        <f>SUM(H37,J37)/2300*100</f>
        <v>12.608695652173912</v>
      </c>
      <c r="N37" s="20">
        <f>SUM(O37:P37)</f>
        <v>16975.56</v>
      </c>
      <c r="O37" s="49">
        <f>SUM(O38:O39)</f>
        <v>9334.36</v>
      </c>
      <c r="P37" s="49">
        <f>SUM(P38:P39)</f>
        <v>7641.2</v>
      </c>
      <c r="Q37" s="21">
        <f>SUM(N37/$N$7)*100</f>
        <v>15.186265591911136</v>
      </c>
      <c r="R37" s="21">
        <f>SUM(O37/$O$7)*100</f>
        <v>17.552553145478992</v>
      </c>
      <c r="S37" s="21">
        <f>SUM(P37/$P$7)*100</f>
        <v>13.038962971406493</v>
      </c>
      <c r="T37" s="25">
        <v>100</v>
      </c>
      <c r="U37" s="25">
        <v>100</v>
      </c>
      <c r="V37" s="24"/>
    </row>
    <row r="38" spans="1:22" ht="19.5" customHeight="1">
      <c r="A38" s="14"/>
      <c r="B38" s="8"/>
      <c r="C38" s="9" t="s">
        <v>14</v>
      </c>
      <c r="D38" s="9" t="s">
        <v>22</v>
      </c>
      <c r="E38" s="18">
        <f>SUM(F38:J38)</f>
        <v>353</v>
      </c>
      <c r="F38" s="18">
        <v>30</v>
      </c>
      <c r="G38" s="18">
        <v>89</v>
      </c>
      <c r="H38" s="18">
        <v>146</v>
      </c>
      <c r="I38" s="18">
        <v>20</v>
      </c>
      <c r="J38" s="18">
        <v>68</v>
      </c>
      <c r="K38" s="21">
        <f>SUM(E38/$E$7)*100</f>
        <v>7.844444444444444</v>
      </c>
      <c r="L38" s="21">
        <f>SUM(F38,G38,I38)/2200*100</f>
        <v>6.318181818181818</v>
      </c>
      <c r="M38" s="21">
        <f>SUM(H38,J38)/2300*100</f>
        <v>9.304347826086957</v>
      </c>
      <c r="N38" s="20">
        <f>SUM(O38:P38)</f>
        <v>10590.67</v>
      </c>
      <c r="O38" s="49">
        <v>5251.47</v>
      </c>
      <c r="P38" s="49">
        <v>5339.2</v>
      </c>
      <c r="Q38" s="21">
        <f>SUM(N38/$N$7)*100</f>
        <v>9.474369470950325</v>
      </c>
      <c r="R38" s="21">
        <f>SUM(O38/$O$7)*100</f>
        <v>9.874989422615858</v>
      </c>
      <c r="S38" s="21">
        <f>SUM(P38/$P$7)*100</f>
        <v>9.110824359646855</v>
      </c>
      <c r="T38" s="25">
        <v>100</v>
      </c>
      <c r="U38" s="25">
        <v>100</v>
      </c>
      <c r="V38" s="24"/>
    </row>
    <row r="39" spans="1:22" ht="19.5" customHeight="1">
      <c r="A39" s="14"/>
      <c r="B39" s="8"/>
      <c r="C39" s="9" t="s">
        <v>39</v>
      </c>
      <c r="D39" s="9" t="s">
        <v>39</v>
      </c>
      <c r="E39" s="18">
        <f>SUM(F39:J39)</f>
        <v>176</v>
      </c>
      <c r="F39" s="18"/>
      <c r="G39" s="18">
        <v>56</v>
      </c>
      <c r="H39" s="18">
        <v>21</v>
      </c>
      <c r="I39" s="18">
        <v>44</v>
      </c>
      <c r="J39" s="18">
        <v>55</v>
      </c>
      <c r="K39" s="21">
        <f>SUM(E39/$E$7)*100</f>
        <v>3.911111111111111</v>
      </c>
      <c r="L39" s="21">
        <f>SUM(F39,G39,I39)/2200*100</f>
        <v>4.545454545454546</v>
      </c>
      <c r="M39" s="21">
        <f>SUM(H39,J39)/2300*100</f>
        <v>3.304347826086956</v>
      </c>
      <c r="N39" s="20">
        <f>SUM(O39:P39)</f>
        <v>6384.889999999999</v>
      </c>
      <c r="O39" s="49">
        <v>4082.89</v>
      </c>
      <c r="P39" s="49">
        <v>2302</v>
      </c>
      <c r="Q39" s="21">
        <f>SUM(N39/$N$7)*100</f>
        <v>5.711896120960809</v>
      </c>
      <c r="R39" s="21">
        <f>SUM(O39/$O$7)*100</f>
        <v>7.677563722863133</v>
      </c>
      <c r="S39" s="21">
        <f>SUM(P39/$P$7)*100</f>
        <v>3.9281386117596386</v>
      </c>
      <c r="T39" s="25">
        <v>100</v>
      </c>
      <c r="U39" s="25">
        <v>100</v>
      </c>
      <c r="V39" s="24"/>
    </row>
    <row r="40" spans="1:22" ht="24.75" customHeight="1">
      <c r="A40" s="39">
        <v>9</v>
      </c>
      <c r="B40" s="51" t="s">
        <v>40</v>
      </c>
      <c r="C40" s="43"/>
      <c r="D40" s="37"/>
      <c r="E40" s="35">
        <f>SUM(F40:J40)</f>
        <v>627</v>
      </c>
      <c r="F40" s="38">
        <f>SUM(F41:F44)</f>
        <v>160</v>
      </c>
      <c r="G40" s="38">
        <f>SUM(G41:G44)</f>
        <v>237</v>
      </c>
      <c r="H40" s="38">
        <f>SUM(H41:H44)</f>
        <v>230</v>
      </c>
      <c r="I40" s="38"/>
      <c r="J40" s="38"/>
      <c r="K40" s="21">
        <f>SUM(E40/$E$7)*100</f>
        <v>13.933333333333334</v>
      </c>
      <c r="L40" s="21">
        <f>SUM(F40,G40,I40)/2200*100</f>
        <v>18.045454545454547</v>
      </c>
      <c r="M40" s="20">
        <f>SUM(H40,J40)/2300*100</f>
        <v>10</v>
      </c>
      <c r="N40" s="20">
        <f>SUM(O40:P40)</f>
        <v>8791.82</v>
      </c>
      <c r="O40" s="49">
        <f>SUM(O41:O44)</f>
        <v>5871.719999999999</v>
      </c>
      <c r="P40" s="49">
        <f>SUM(P41:P44)</f>
        <v>2920.1</v>
      </c>
      <c r="Q40" s="21">
        <f>SUM(N40/$N$7)*100</f>
        <v>7.865125719344525</v>
      </c>
      <c r="R40" s="21">
        <f>SUM(O40/$O$7)*100</f>
        <v>11.041322314049586</v>
      </c>
      <c r="S40" s="21">
        <f>SUM(P40/$P$7)*100</f>
        <v>4.9828660122499215</v>
      </c>
      <c r="T40" s="25">
        <v>100</v>
      </c>
      <c r="U40" s="25">
        <v>100</v>
      </c>
      <c r="V40" s="24"/>
    </row>
    <row r="41" spans="1:22" ht="19.5" customHeight="1">
      <c r="A41" s="15"/>
      <c r="B41" s="8"/>
      <c r="C41" s="9" t="s">
        <v>14</v>
      </c>
      <c r="D41" s="9" t="s">
        <v>22</v>
      </c>
      <c r="E41" s="18">
        <f>SUM(F41:J41)</f>
        <v>478</v>
      </c>
      <c r="F41" s="18">
        <v>130</v>
      </c>
      <c r="G41" s="18">
        <v>209</v>
      </c>
      <c r="H41" s="18">
        <v>139</v>
      </c>
      <c r="I41" s="18"/>
      <c r="J41" s="18"/>
      <c r="K41" s="21">
        <f>SUM(E41/$E$7)*100</f>
        <v>10.622222222222222</v>
      </c>
      <c r="L41" s="21">
        <f>SUM(F41,G41,I41)/2200*100</f>
        <v>15.409090909090908</v>
      </c>
      <c r="M41" s="21">
        <f>SUM(H41,J41)/2300*100</f>
        <v>6.0434782608695645</v>
      </c>
      <c r="N41" s="20">
        <f>SUM(O41:P41)</f>
        <v>7088.8099999999995</v>
      </c>
      <c r="O41" s="49">
        <v>5168.91</v>
      </c>
      <c r="P41" s="49">
        <v>1919.9</v>
      </c>
      <c r="Q41" s="21">
        <f>SUM(N41/$N$7)*100</f>
        <v>6.341620034366794</v>
      </c>
      <c r="R41" s="21">
        <f>SUM(O41/$O$7)*100</f>
        <v>9.719741629763348</v>
      </c>
      <c r="S41" s="21">
        <f>SUM(P41/$P$7)*100</f>
        <v>3.276122207088328</v>
      </c>
      <c r="T41" s="25">
        <v>100</v>
      </c>
      <c r="U41" s="25">
        <v>100</v>
      </c>
      <c r="V41" s="24"/>
    </row>
    <row r="42" spans="1:22" ht="19.5" customHeight="1">
      <c r="A42" s="15"/>
      <c r="B42" s="8"/>
      <c r="C42" s="9" t="s">
        <v>41</v>
      </c>
      <c r="D42" s="9" t="s">
        <v>41</v>
      </c>
      <c r="E42" s="18">
        <f>SUM(F42:J42)</f>
        <v>91</v>
      </c>
      <c r="F42" s="18">
        <v>0</v>
      </c>
      <c r="G42" s="18">
        <v>0</v>
      </c>
      <c r="H42" s="18">
        <v>91</v>
      </c>
      <c r="I42" s="18"/>
      <c r="J42" s="18"/>
      <c r="K42" s="21">
        <f>SUM(E42/$E$7)*100</f>
        <v>2.022222222222222</v>
      </c>
      <c r="L42" s="20">
        <f>SUM(F42,G42,I42)/2200*100</f>
        <v>0</v>
      </c>
      <c r="M42" s="21">
        <f>SUM(H42,J42)/2300*100</f>
        <v>3.956521739130435</v>
      </c>
      <c r="N42" s="20">
        <f>SUM(O42:P42)</f>
        <v>1023.5</v>
      </c>
      <c r="O42" s="49">
        <v>28</v>
      </c>
      <c r="P42" s="49">
        <v>995.5</v>
      </c>
      <c r="Q42" s="21">
        <f>SUM(N42/$N$7)*100</f>
        <v>0.9156188563629739</v>
      </c>
      <c r="R42" s="21">
        <f>SUM(O42/$O$7)*100</f>
        <v>0.05265186773098657</v>
      </c>
      <c r="S42" s="21">
        <f>SUM(P42/$P$7)*100</f>
        <v>1.6987237132957083</v>
      </c>
      <c r="T42" s="25"/>
      <c r="U42" s="25">
        <v>100</v>
      </c>
      <c r="V42" s="24"/>
    </row>
    <row r="43" spans="1:22" ht="19.5" customHeight="1">
      <c r="A43" s="15"/>
      <c r="B43" s="8"/>
      <c r="C43" s="9" t="s">
        <v>42</v>
      </c>
      <c r="D43" s="9" t="s">
        <v>42</v>
      </c>
      <c r="E43" s="18">
        <f>SUM(F43:J43)</f>
        <v>34</v>
      </c>
      <c r="F43" s="18">
        <v>20</v>
      </c>
      <c r="G43" s="18">
        <v>14</v>
      </c>
      <c r="H43" s="18">
        <v>0</v>
      </c>
      <c r="I43" s="18"/>
      <c r="J43" s="18"/>
      <c r="K43" s="21">
        <f>SUM(E43/$E$7)*100</f>
        <v>0.7555555555555555</v>
      </c>
      <c r="L43" s="21">
        <f>SUM(F43,G43,I43)/2200*100</f>
        <v>1.5454545454545454</v>
      </c>
      <c r="M43" s="20">
        <f>SUM(H43,J43)/2300*100</f>
        <v>0</v>
      </c>
      <c r="N43" s="20">
        <f>SUM(O43:P43)</f>
        <v>466.86</v>
      </c>
      <c r="O43" s="49">
        <v>462.16</v>
      </c>
      <c r="P43" s="49">
        <v>4.7</v>
      </c>
      <c r="Q43" s="21">
        <f>SUM(N43/$N$7)*100</f>
        <v>0.4176510203044632</v>
      </c>
      <c r="R43" s="21">
        <f>SUM(O43/$O$7)*100</f>
        <v>0.8690566853768841</v>
      </c>
      <c r="S43" s="21">
        <f>SUM(P43/$P$7)*100</f>
        <v>0.008020091865886318</v>
      </c>
      <c r="T43" s="25"/>
      <c r="U43" s="25"/>
      <c r="V43" s="24"/>
    </row>
    <row r="44" spans="1:22" ht="19.5" customHeight="1">
      <c r="A44" s="15"/>
      <c r="B44" s="8"/>
      <c r="C44" s="9" t="s">
        <v>43</v>
      </c>
      <c r="D44" s="9" t="s">
        <v>43</v>
      </c>
      <c r="E44" s="18">
        <f>SUM(F44:J44)</f>
        <v>24</v>
      </c>
      <c r="F44" s="18">
        <v>10</v>
      </c>
      <c r="G44" s="18">
        <v>14</v>
      </c>
      <c r="H44" s="18">
        <v>0</v>
      </c>
      <c r="I44" s="18"/>
      <c r="J44" s="18"/>
      <c r="K44" s="21">
        <f>SUM(E44/$E$7)*100</f>
        <v>0.5333333333333333</v>
      </c>
      <c r="L44" s="21">
        <f>SUM(F44,G44,I44)/2200*100</f>
        <v>1.090909090909091</v>
      </c>
      <c r="M44" s="20">
        <f>SUM(H44,J44)/2300*100</f>
        <v>0</v>
      </c>
      <c r="N44" s="20">
        <f>SUM(O44:P44)</f>
        <v>212.65</v>
      </c>
      <c r="O44" s="49">
        <v>212.65</v>
      </c>
      <c r="P44" s="49">
        <v>0</v>
      </c>
      <c r="Q44" s="21">
        <f>SUM(N44/$N$7)*100</f>
        <v>0.1902358083102945</v>
      </c>
      <c r="R44" s="21">
        <f>SUM(O44/$O$7)*100</f>
        <v>0.3998721311783676</v>
      </c>
      <c r="S44" s="20">
        <f>SUM(P44/$P$7)*100</f>
        <v>0</v>
      </c>
      <c r="T44" s="25"/>
      <c r="U44" s="25"/>
      <c r="V44" s="24"/>
    </row>
    <row r="45" spans="1:22" ht="24.75" customHeight="1">
      <c r="A45" s="40">
        <v>10</v>
      </c>
      <c r="B45" s="41" t="s">
        <v>44</v>
      </c>
      <c r="C45" s="37"/>
      <c r="D45" s="42"/>
      <c r="E45" s="35">
        <f>SUM(F45:J45)</f>
        <v>540</v>
      </c>
      <c r="F45" s="38">
        <f>SUM(F46:F48)</f>
        <v>110</v>
      </c>
      <c r="G45" s="38">
        <f>SUM(G46:G48)</f>
        <v>105</v>
      </c>
      <c r="H45" s="38">
        <f>SUM(H46:H48)</f>
        <v>306</v>
      </c>
      <c r="I45" s="38">
        <f>SUM(I46:I48)</f>
        <v>19</v>
      </c>
      <c r="J45" s="38"/>
      <c r="K45" s="21">
        <f>SUM(E45/$E$7)*100</f>
        <v>12</v>
      </c>
      <c r="L45" s="21">
        <f>SUM(F45,G45,I45)/2200*100</f>
        <v>10.636363636363637</v>
      </c>
      <c r="M45" s="21">
        <f>SUM(H45,J45)/2300*100</f>
        <v>13.304347826086957</v>
      </c>
      <c r="N45" s="20">
        <f>SUM(O45:P45)</f>
        <v>13048.95</v>
      </c>
      <c r="O45" s="49">
        <f>SUM(O46:O48)</f>
        <v>6713.1900000000005</v>
      </c>
      <c r="P45" s="49">
        <f>SUM(P46:P48)</f>
        <v>6335.76</v>
      </c>
      <c r="Q45" s="21">
        <f>SUM(N45/$N$7)*100</f>
        <v>11.673536566426606</v>
      </c>
      <c r="R45" s="21">
        <f>SUM(O45/$O$7)*100</f>
        <v>12.623642569035063</v>
      </c>
      <c r="S45" s="21">
        <f>SUM(P45/$P$7)*100</f>
        <v>10.8113568596187</v>
      </c>
      <c r="T45" s="25">
        <v>100</v>
      </c>
      <c r="U45" s="25">
        <v>83</v>
      </c>
      <c r="V45" s="24"/>
    </row>
    <row r="46" spans="1:22" ht="19.5" customHeight="1">
      <c r="A46" s="14"/>
      <c r="B46" s="13"/>
      <c r="C46" s="9" t="s">
        <v>14</v>
      </c>
      <c r="D46" s="9" t="s">
        <v>22</v>
      </c>
      <c r="E46" s="18">
        <f>SUM(F46:J46)</f>
        <v>302</v>
      </c>
      <c r="F46" s="18">
        <v>70</v>
      </c>
      <c r="G46" s="18">
        <v>70</v>
      </c>
      <c r="H46" s="18">
        <v>153</v>
      </c>
      <c r="I46" s="18">
        <v>9</v>
      </c>
      <c r="J46" s="18"/>
      <c r="K46" s="21">
        <f>SUM(E46/$E$7)*100</f>
        <v>6.71111111111111</v>
      </c>
      <c r="L46" s="21">
        <f>SUM(F46,G46,I46)/2200*100</f>
        <v>6.772727272727273</v>
      </c>
      <c r="M46" s="21">
        <f>SUM(H46,J46)/2300*100</f>
        <v>6.6521739130434785</v>
      </c>
      <c r="N46" s="20">
        <f>SUM(O46:P46)</f>
        <v>7054.84</v>
      </c>
      <c r="O46" s="49">
        <v>3868.89</v>
      </c>
      <c r="P46" s="49">
        <v>3185.95</v>
      </c>
      <c r="Q46" s="21">
        <f>SUM(N46/$N$7)*100</f>
        <v>6.311230613213252</v>
      </c>
      <c r="R46" s="21">
        <f>SUM(O46/$O$7)*100</f>
        <v>7.275153019490594</v>
      </c>
      <c r="S46" s="21">
        <f>SUM(P46/$P$7)*100</f>
        <v>5.436513123429895</v>
      </c>
      <c r="T46" s="25">
        <v>100</v>
      </c>
      <c r="U46" s="25">
        <v>87</v>
      </c>
      <c r="V46" s="24"/>
    </row>
    <row r="47" spans="1:22" ht="19.5" customHeight="1">
      <c r="A47" s="14"/>
      <c r="B47" s="13"/>
      <c r="C47" s="9" t="s">
        <v>45</v>
      </c>
      <c r="D47" s="9" t="s">
        <v>45</v>
      </c>
      <c r="E47" s="18">
        <f>SUM(F47:J47)</f>
        <v>224</v>
      </c>
      <c r="F47" s="18">
        <v>40</v>
      </c>
      <c r="G47" s="18">
        <v>35</v>
      </c>
      <c r="H47" s="18">
        <v>139</v>
      </c>
      <c r="I47" s="18">
        <v>10</v>
      </c>
      <c r="J47" s="18"/>
      <c r="K47" s="21">
        <f>SUM(E47/$E$7)*100</f>
        <v>4.977777777777778</v>
      </c>
      <c r="L47" s="21">
        <f>SUM(F47,G47,I47)/2200*100</f>
        <v>3.8636363636363633</v>
      </c>
      <c r="M47" s="21">
        <f>SUM(H47,J47)/2300*100</f>
        <v>6.0434782608695645</v>
      </c>
      <c r="N47" s="20">
        <f>SUM(O47:P47)</f>
        <v>5782.370000000001</v>
      </c>
      <c r="O47" s="49">
        <v>2844.3</v>
      </c>
      <c r="P47" s="49">
        <v>2938.07</v>
      </c>
      <c r="Q47" s="21">
        <f>SUM(N47/$N$7)*100</f>
        <v>5.172884227130015</v>
      </c>
      <c r="R47" s="21">
        <f>SUM(O47/$O$7)*100</f>
        <v>5.3484895495444675</v>
      </c>
      <c r="S47" s="21">
        <f>SUM(P47/$P$7)*100</f>
        <v>5.013530065618002</v>
      </c>
      <c r="T47" s="25"/>
      <c r="U47" s="25">
        <v>71</v>
      </c>
      <c r="V47" s="24"/>
    </row>
    <row r="48" spans="1:22" ht="19.5" customHeight="1">
      <c r="A48" s="14"/>
      <c r="B48" s="13"/>
      <c r="C48" s="9" t="s">
        <v>46</v>
      </c>
      <c r="D48" s="9" t="s">
        <v>46</v>
      </c>
      <c r="E48" s="18">
        <f>SUM(F48:J48)</f>
        <v>14</v>
      </c>
      <c r="F48" s="18"/>
      <c r="G48" s="18">
        <v>0</v>
      </c>
      <c r="H48" s="18">
        <v>14</v>
      </c>
      <c r="I48" s="18"/>
      <c r="J48" s="18"/>
      <c r="K48" s="21">
        <f>SUM(E48/$E$7)*100</f>
        <v>0.3111111111111111</v>
      </c>
      <c r="L48" s="20">
        <f>SUM(F48,G48,I48)/2200*100</f>
        <v>0</v>
      </c>
      <c r="M48" s="21">
        <f>SUM(H48,J48)/2300*100</f>
        <v>0.6086956521739131</v>
      </c>
      <c r="N48" s="20">
        <f>SUM(O48:P48)</f>
        <v>211.74</v>
      </c>
      <c r="O48" s="49">
        <v>0</v>
      </c>
      <c r="P48" s="49">
        <v>211.74</v>
      </c>
      <c r="Q48" s="21">
        <f>SUM(N48/$N$7)*100</f>
        <v>0.18942172608333768</v>
      </c>
      <c r="R48" s="20">
        <f>SUM(O48/$O$7)*100</f>
        <v>0</v>
      </c>
      <c r="S48" s="21">
        <f>SUM(P48/$P$7)*100</f>
        <v>0.3613136705708018</v>
      </c>
      <c r="T48" s="25"/>
      <c r="U48" s="25"/>
      <c r="V48" s="24"/>
    </row>
    <row r="49" spans="1:22" ht="24.75" customHeight="1">
      <c r="A49" s="39">
        <v>11</v>
      </c>
      <c r="B49" s="51" t="s">
        <v>47</v>
      </c>
      <c r="C49" s="37"/>
      <c r="D49" s="37"/>
      <c r="E49" s="35">
        <f>SUM(F49:J49)</f>
        <v>100</v>
      </c>
      <c r="F49" s="38">
        <f>SUM(F50:F54)</f>
        <v>40</v>
      </c>
      <c r="G49" s="38">
        <f>SUM(G50:G54)</f>
        <v>28</v>
      </c>
      <c r="H49" s="38">
        <f>SUM(H50:H54)</f>
        <v>14</v>
      </c>
      <c r="I49" s="38">
        <f>SUM(I50:I54)</f>
        <v>9</v>
      </c>
      <c r="J49" s="38">
        <f>SUM(J50:J54)</f>
        <v>9</v>
      </c>
      <c r="K49" s="21">
        <f>SUM(E49/$E$7)*100</f>
        <v>2.2222222222222223</v>
      </c>
      <c r="L49" s="21">
        <f>SUM(F49,G49,I49)/2200*100</f>
        <v>3.5000000000000004</v>
      </c>
      <c r="M49" s="21">
        <f>SUM(H49,J49)/2300*100</f>
        <v>1</v>
      </c>
      <c r="N49" s="20">
        <f>SUM(O49:P49)</f>
        <v>1768.77</v>
      </c>
      <c r="O49" s="49">
        <f>SUM(O50:O54)</f>
        <v>1212.23</v>
      </c>
      <c r="P49" s="49">
        <f>SUM(P50:P54)</f>
        <v>556.5400000000001</v>
      </c>
      <c r="Q49" s="21">
        <f>SUM(N49/$N$7)*100</f>
        <v>1.5823343083235346</v>
      </c>
      <c r="R49" s="21">
        <f>SUM(O49/$O$7)*100</f>
        <v>2.279506200697637</v>
      </c>
      <c r="S49" s="21">
        <f>SUM(P49/$P$7)*100</f>
        <v>0.9496812610724193</v>
      </c>
      <c r="T49" s="25">
        <v>100</v>
      </c>
      <c r="U49" s="25">
        <v>100</v>
      </c>
      <c r="V49" s="24"/>
    </row>
    <row r="50" spans="1:22" ht="19.5" customHeight="1">
      <c r="A50" s="12"/>
      <c r="B50" s="8"/>
      <c r="C50" s="9" t="s">
        <v>14</v>
      </c>
      <c r="D50" s="9" t="s">
        <v>22</v>
      </c>
      <c r="E50" s="18">
        <f>SUM(F50:J50)</f>
        <v>17</v>
      </c>
      <c r="F50" s="18">
        <v>10</v>
      </c>
      <c r="G50" s="18">
        <v>7</v>
      </c>
      <c r="H50" s="18">
        <v>0</v>
      </c>
      <c r="I50" s="18"/>
      <c r="J50" s="18"/>
      <c r="K50" s="21">
        <f>SUM(E50/$E$7)*100</f>
        <v>0.37777777777777777</v>
      </c>
      <c r="L50" s="21">
        <f>SUM(F50,G50,I50)/2200*100</f>
        <v>0.7727272727272727</v>
      </c>
      <c r="M50" s="21">
        <f>SUM(H50,J50)/2300*100</f>
        <v>0</v>
      </c>
      <c r="N50" s="20">
        <f>SUM(O50:P50)</f>
        <v>825.41</v>
      </c>
      <c r="O50" s="49">
        <v>582.05</v>
      </c>
      <c r="P50" s="49">
        <v>243.36</v>
      </c>
      <c r="Q50" s="21">
        <f>SUM(N50/$N$7)*100</f>
        <v>0.7384083636839887</v>
      </c>
      <c r="R50" s="21">
        <f>SUM(O50/$O$7)*100</f>
        <v>1.0945007004578833</v>
      </c>
      <c r="S50" s="21">
        <f>SUM(P50/$P$7)*100</f>
        <v>0.4152701184004456</v>
      </c>
      <c r="T50" s="25">
        <v>100</v>
      </c>
      <c r="U50" s="25">
        <v>100</v>
      </c>
      <c r="V50" s="24"/>
    </row>
    <row r="51" spans="1:22" ht="19.5" customHeight="1">
      <c r="A51" s="12"/>
      <c r="B51" s="8"/>
      <c r="C51" s="9" t="s">
        <v>48</v>
      </c>
      <c r="D51" s="9" t="s">
        <v>48</v>
      </c>
      <c r="E51" s="18">
        <f>SUM(F51:J51)</f>
        <v>0</v>
      </c>
      <c r="F51" s="18">
        <v>0</v>
      </c>
      <c r="G51" s="18">
        <v>0</v>
      </c>
      <c r="H51" s="18">
        <v>0</v>
      </c>
      <c r="I51" s="18"/>
      <c r="J51" s="18"/>
      <c r="K51" s="20">
        <f>SUM(E51/$E$7)*100</f>
        <v>0</v>
      </c>
      <c r="L51" s="20">
        <f>SUM(F51,G51,I51)/2200*100</f>
        <v>0</v>
      </c>
      <c r="M51" s="20">
        <f>SUM(H51,J51)/2300*100</f>
        <v>0</v>
      </c>
      <c r="N51" s="20">
        <f>SUM(O51:P51)</f>
        <v>143.52</v>
      </c>
      <c r="O51" s="49">
        <v>106</v>
      </c>
      <c r="P51" s="49">
        <v>37.52</v>
      </c>
      <c r="Q51" s="21">
        <f>SUM(N51/$N$7)*100</f>
        <v>0.12839239693719007</v>
      </c>
      <c r="R51" s="21">
        <f>SUM(O51/$O$7)*100</f>
        <v>0.19932492783873487</v>
      </c>
      <c r="S51" s="21">
        <f>SUM(P51/$P$7)*100</f>
        <v>0.06402422272511801</v>
      </c>
      <c r="T51" s="25"/>
      <c r="U51" s="25"/>
      <c r="V51" s="24"/>
    </row>
    <row r="52" spans="1:22" ht="19.5" customHeight="1">
      <c r="A52" s="12"/>
      <c r="B52" s="8"/>
      <c r="C52" s="9" t="s">
        <v>49</v>
      </c>
      <c r="D52" s="9" t="s">
        <v>49</v>
      </c>
      <c r="E52" s="18">
        <f>SUM(F52:J52)</f>
        <v>16</v>
      </c>
      <c r="F52" s="18">
        <v>0</v>
      </c>
      <c r="G52" s="18">
        <v>0</v>
      </c>
      <c r="H52" s="18">
        <v>7</v>
      </c>
      <c r="I52" s="18"/>
      <c r="J52" s="18">
        <v>9</v>
      </c>
      <c r="K52" s="21">
        <f>SUM(E52/$E$7)*100</f>
        <v>0.35555555555555557</v>
      </c>
      <c r="L52" s="20">
        <f>SUM(F52,G52,I52)/2200*100</f>
        <v>0</v>
      </c>
      <c r="M52" s="21">
        <f>SUM(H52,J52)/2300*100</f>
        <v>0.6956521739130435</v>
      </c>
      <c r="N52" s="20">
        <f>SUM(O52:P52)</f>
        <v>232.1</v>
      </c>
      <c r="O52" s="49">
        <v>49</v>
      </c>
      <c r="P52" s="49">
        <v>183.1</v>
      </c>
      <c r="Q52" s="21">
        <f>SUM(N52/$N$7)*100</f>
        <v>0.2076356976666793</v>
      </c>
      <c r="R52" s="21">
        <f>SUM(O52/$O$7)*100</f>
        <v>0.09214076852922648</v>
      </c>
      <c r="S52" s="21">
        <f>SUM(P52/$P$7)*100</f>
        <v>0.312442302264635</v>
      </c>
      <c r="T52" s="25">
        <v>100</v>
      </c>
      <c r="U52" s="25">
        <v>100</v>
      </c>
      <c r="V52" s="24"/>
    </row>
    <row r="53" spans="1:22" ht="19.5" customHeight="1">
      <c r="A53" s="12"/>
      <c r="B53" s="8"/>
      <c r="C53" s="9" t="s">
        <v>50</v>
      </c>
      <c r="D53" s="9" t="s">
        <v>50</v>
      </c>
      <c r="E53" s="18">
        <f>SUM(F53:J53)</f>
        <v>31</v>
      </c>
      <c r="F53" s="18">
        <v>15</v>
      </c>
      <c r="G53" s="18">
        <v>7</v>
      </c>
      <c r="H53" s="18">
        <v>0</v>
      </c>
      <c r="I53" s="18">
        <v>9</v>
      </c>
      <c r="J53" s="18"/>
      <c r="K53" s="21">
        <f>SUM(E53/$E$7)*100</f>
        <v>0.6888888888888889</v>
      </c>
      <c r="L53" s="20">
        <f>SUM(F53,G53,I53)/2200*100</f>
        <v>1.4090909090909092</v>
      </c>
      <c r="M53" s="20">
        <f>SUM(H53,J53)/2300*100</f>
        <v>0</v>
      </c>
      <c r="N53" s="20">
        <f>SUM(O53:P53)</f>
        <v>213.1</v>
      </c>
      <c r="O53" s="49">
        <v>193</v>
      </c>
      <c r="P53" s="49">
        <v>20.1</v>
      </c>
      <c r="Q53" s="21">
        <f>SUM(N53/$N$7)*100</f>
        <v>0.1906383764445039</v>
      </c>
      <c r="R53" s="21">
        <f>SUM(O53/$O$7)*100</f>
        <v>0.36292180257430023</v>
      </c>
      <c r="S53" s="21">
        <f>SUM(P53/$P$7)*100</f>
        <v>0.03429869074559893</v>
      </c>
      <c r="T53" s="25"/>
      <c r="U53" s="25"/>
      <c r="V53" s="24"/>
    </row>
    <row r="54" spans="1:22" ht="19.5" customHeight="1">
      <c r="A54" s="12"/>
      <c r="B54" s="8"/>
      <c r="C54" s="9" t="s">
        <v>51</v>
      </c>
      <c r="D54" s="9" t="s">
        <v>51</v>
      </c>
      <c r="E54" s="18">
        <f>SUM(F54:J54)</f>
        <v>36</v>
      </c>
      <c r="F54" s="18">
        <v>15</v>
      </c>
      <c r="G54" s="18">
        <v>14</v>
      </c>
      <c r="H54" s="18">
        <v>7</v>
      </c>
      <c r="I54" s="18"/>
      <c r="J54" s="18"/>
      <c r="K54" s="21">
        <f>SUM(E54/$E$7)*100</f>
        <v>0.8</v>
      </c>
      <c r="L54" s="21">
        <f>SUM(F54,G54,I54)/2200*100</f>
        <v>1.3181818181818181</v>
      </c>
      <c r="M54" s="21">
        <f>SUM(H54,J54)/2300*100</f>
        <v>0.30434782608695654</v>
      </c>
      <c r="N54" s="20">
        <f>SUM(O54:P54)</f>
        <v>354.64</v>
      </c>
      <c r="O54" s="49">
        <v>282.18</v>
      </c>
      <c r="P54" s="49">
        <v>72.46</v>
      </c>
      <c r="Q54" s="21">
        <f>SUM(N54/$N$7)*100</f>
        <v>0.3172594735911725</v>
      </c>
      <c r="R54" s="21">
        <f>SUM(O54/$O$7)*100</f>
        <v>0.5306180012974925</v>
      </c>
      <c r="S54" s="21">
        <f>SUM(P54/$P$7)*100</f>
        <v>0.1236459269366218</v>
      </c>
      <c r="T54" s="25">
        <v>100</v>
      </c>
      <c r="U54" s="25">
        <v>100</v>
      </c>
      <c r="V54" s="24"/>
    </row>
    <row r="55" spans="1:22" ht="24.75" customHeight="1">
      <c r="A55" s="39">
        <v>12</v>
      </c>
      <c r="B55" s="51" t="s">
        <v>52</v>
      </c>
      <c r="C55" s="37"/>
      <c r="D55" s="37"/>
      <c r="E55" s="35">
        <f>SUM(F55:J55)</f>
        <v>112</v>
      </c>
      <c r="F55" s="38">
        <f>SUM(F56:F59)</f>
        <v>25</v>
      </c>
      <c r="G55" s="38">
        <f>SUM(G56:G59)</f>
        <v>52</v>
      </c>
      <c r="H55" s="38">
        <f>SUM(H56:H59)</f>
        <v>35</v>
      </c>
      <c r="I55" s="38"/>
      <c r="J55" s="38"/>
      <c r="K55" s="21">
        <f>SUM(E55/$E$7)*100</f>
        <v>2.488888888888889</v>
      </c>
      <c r="L55" s="21">
        <f>SUM(F55,G55,I55)/2200*100</f>
        <v>3.5000000000000004</v>
      </c>
      <c r="M55" s="21">
        <f>SUM(H55,J55)/2300*100</f>
        <v>1.5217391304347827</v>
      </c>
      <c r="N55" s="20">
        <f>SUM(O55:P55)</f>
        <v>1776.77</v>
      </c>
      <c r="O55" s="49">
        <f>SUM(O56:O59)</f>
        <v>1036.81</v>
      </c>
      <c r="P55" s="49">
        <f>SUM(P56:P59)</f>
        <v>739.96</v>
      </c>
      <c r="Q55" s="21">
        <f>SUM(N55/$N$7)*100</f>
        <v>1.589491075153924</v>
      </c>
      <c r="R55" s="21">
        <f>SUM(O55/$O$7)*100</f>
        <v>1.9496422493630063</v>
      </c>
      <c r="S55" s="21">
        <f>SUM(P55/$P$7)*100</f>
        <v>1.2626696121449443</v>
      </c>
      <c r="T55" s="25">
        <v>100</v>
      </c>
      <c r="U55" s="25">
        <v>61</v>
      </c>
      <c r="V55" s="24"/>
    </row>
    <row r="56" spans="1:22" ht="19.5" customHeight="1">
      <c r="A56" s="12"/>
      <c r="B56" s="8"/>
      <c r="C56" s="9" t="s">
        <v>14</v>
      </c>
      <c r="D56" s="9" t="s">
        <v>22</v>
      </c>
      <c r="E56" s="18">
        <f>SUM(F56:J56)</f>
        <v>49</v>
      </c>
      <c r="F56" s="18"/>
      <c r="G56" s="18">
        <v>35</v>
      </c>
      <c r="H56" s="18">
        <v>14</v>
      </c>
      <c r="I56" s="18"/>
      <c r="J56" s="18"/>
      <c r="K56" s="21">
        <f>SUM(E56/$E$7)*100</f>
        <v>1.0888888888888888</v>
      </c>
      <c r="L56" s="21">
        <f>SUM(F56,G56,I56)/2200*100</f>
        <v>1.5909090909090908</v>
      </c>
      <c r="M56" s="21">
        <f>SUM(H56,J56)/2300*100</f>
        <v>0.6086956521739131</v>
      </c>
      <c r="N56" s="20">
        <f>SUM(O56:P56)</f>
        <v>1000.02</v>
      </c>
      <c r="O56" s="49">
        <v>761.41</v>
      </c>
      <c r="P56" s="49">
        <v>238.61</v>
      </c>
      <c r="Q56" s="21">
        <f>SUM(N56/$N$7)*100</f>
        <v>0.8946137457157805</v>
      </c>
      <c r="R56" s="21">
        <f>SUM(O56/$O$7)*100</f>
        <v>1.4317735217518028</v>
      </c>
      <c r="S56" s="21">
        <f>SUM(P56/$P$7)*100</f>
        <v>0.4071647064083264</v>
      </c>
      <c r="T56" s="25">
        <v>100</v>
      </c>
      <c r="U56" s="25">
        <v>21</v>
      </c>
      <c r="V56" s="24"/>
    </row>
    <row r="57" spans="1:22" ht="19.5" customHeight="1">
      <c r="A57" s="12"/>
      <c r="B57" s="8"/>
      <c r="C57" s="9" t="s">
        <v>53</v>
      </c>
      <c r="D57" s="9" t="s">
        <v>53</v>
      </c>
      <c r="E57" s="18">
        <f>SUM(F57:J57)</f>
        <v>63</v>
      </c>
      <c r="F57" s="18">
        <v>25</v>
      </c>
      <c r="G57" s="18">
        <v>17</v>
      </c>
      <c r="H57" s="18">
        <v>21</v>
      </c>
      <c r="I57" s="18"/>
      <c r="J57" s="18"/>
      <c r="K57" s="21">
        <f>SUM(E57/$E$7)*100</f>
        <v>1.4000000000000001</v>
      </c>
      <c r="L57" s="21">
        <f>SUM(F57,G57,I57)/2200*100</f>
        <v>1.9090909090909092</v>
      </c>
      <c r="M57" s="21">
        <f>SUM(H57,J57)/2300*100</f>
        <v>0.9130434782608696</v>
      </c>
      <c r="N57" s="20">
        <f>SUM(O57:P57)</f>
        <v>704.5</v>
      </c>
      <c r="O57" s="49">
        <v>274.5</v>
      </c>
      <c r="P57" s="49">
        <v>430</v>
      </c>
      <c r="Q57" s="21">
        <f>SUM(N57/$N$7)*100</f>
        <v>0.6302427790011873</v>
      </c>
      <c r="R57" s="21">
        <f>SUM(O57/$O$7)*100</f>
        <v>0.5161763461484219</v>
      </c>
      <c r="S57" s="21">
        <f>SUM(P57/$P$7)*100</f>
        <v>0.7337530856023652</v>
      </c>
      <c r="T57" s="25">
        <v>100</v>
      </c>
      <c r="U57" s="25">
        <v>94</v>
      </c>
      <c r="V57" s="26"/>
    </row>
    <row r="58" spans="1:22" ht="19.5" customHeight="1">
      <c r="A58" s="12"/>
      <c r="B58" s="8"/>
      <c r="C58" s="9" t="s">
        <v>73</v>
      </c>
      <c r="D58" s="9" t="s">
        <v>73</v>
      </c>
      <c r="E58" s="18">
        <f>SUM(F58:J58)</f>
        <v>0</v>
      </c>
      <c r="F58" s="18"/>
      <c r="G58" s="18">
        <v>0</v>
      </c>
      <c r="H58" s="18">
        <v>0</v>
      </c>
      <c r="I58" s="18"/>
      <c r="J58" s="18"/>
      <c r="K58" s="20">
        <f>SUM(E58/$E$7)*100</f>
        <v>0</v>
      </c>
      <c r="L58" s="20">
        <f>SUM(F58,G58,I58)/2200*100</f>
        <v>0</v>
      </c>
      <c r="M58" s="20">
        <f>SUM(H58,J58)/2300*100</f>
        <v>0</v>
      </c>
      <c r="N58" s="20">
        <f>SUM(O58:P58)</f>
        <v>0</v>
      </c>
      <c r="O58" s="49">
        <v>0</v>
      </c>
      <c r="P58" s="49">
        <v>0</v>
      </c>
      <c r="Q58" s="21">
        <f>SUM(N58/$N$7)*100</f>
        <v>0</v>
      </c>
      <c r="R58" s="20">
        <f>SUM(O58/$O$7)*100</f>
        <v>0</v>
      </c>
      <c r="S58" s="20">
        <f>SUM(P58/$P$7)*100</f>
        <v>0</v>
      </c>
      <c r="T58" s="25">
        <v>100</v>
      </c>
      <c r="U58" s="25">
        <v>100</v>
      </c>
      <c r="V58" s="24"/>
    </row>
    <row r="59" spans="1:22" ht="19.5" customHeight="1">
      <c r="A59" s="12"/>
      <c r="B59" s="8"/>
      <c r="C59" s="9" t="s">
        <v>72</v>
      </c>
      <c r="D59" s="9" t="s">
        <v>72</v>
      </c>
      <c r="E59" s="18">
        <f>SUM(F59:J59)</f>
        <v>0</v>
      </c>
      <c r="F59" s="18"/>
      <c r="G59" s="18">
        <v>0</v>
      </c>
      <c r="H59" s="18">
        <v>0</v>
      </c>
      <c r="I59" s="18"/>
      <c r="J59" s="18"/>
      <c r="K59" s="20">
        <f>SUM(E59/$E$7)*100</f>
        <v>0</v>
      </c>
      <c r="L59" s="20">
        <f>SUM(F59,G59,I59)/2200*100</f>
        <v>0</v>
      </c>
      <c r="M59" s="20">
        <f>SUM(H59,J59)/2300*100</f>
        <v>0</v>
      </c>
      <c r="N59" s="20">
        <f>SUM(O59:P59)</f>
        <v>72.25</v>
      </c>
      <c r="O59" s="49">
        <v>0.9</v>
      </c>
      <c r="P59" s="49">
        <v>71.35</v>
      </c>
      <c r="Q59" s="21">
        <f>SUM(N59/$N$7)*100</f>
        <v>0.06463455043695639</v>
      </c>
      <c r="R59" s="20">
        <f>SUM(O59/$O$7)*100</f>
        <v>0.0016923814627817111</v>
      </c>
      <c r="S59" s="21">
        <f>SUM(P59/$P$7)*100</f>
        <v>0.1217518201342529</v>
      </c>
      <c r="T59" s="25">
        <v>100</v>
      </c>
      <c r="U59" s="25">
        <v>0</v>
      </c>
      <c r="V59" s="24"/>
    </row>
    <row r="60" spans="1:22" ht="24.75" customHeight="1">
      <c r="A60" s="39">
        <v>13</v>
      </c>
      <c r="B60" s="51" t="s">
        <v>54</v>
      </c>
      <c r="C60" s="37"/>
      <c r="D60" s="37"/>
      <c r="E60" s="35">
        <f>SUM(F60:J60)</f>
        <v>21</v>
      </c>
      <c r="F60" s="38"/>
      <c r="G60" s="38">
        <v>0</v>
      </c>
      <c r="H60" s="38">
        <v>21</v>
      </c>
      <c r="I60" s="38"/>
      <c r="J60" s="38"/>
      <c r="K60" s="21">
        <f>SUM(E60/$E$7)*100</f>
        <v>0.46666666666666673</v>
      </c>
      <c r="L60" s="20">
        <f>SUM(F60,G60,I60)/2200*100</f>
        <v>0</v>
      </c>
      <c r="M60" s="21">
        <f>SUM(H60,J60)/2300*100</f>
        <v>0.9130434782608696</v>
      </c>
      <c r="N60" s="20">
        <f>SUM(O60:P60)</f>
        <v>156.38</v>
      </c>
      <c r="O60" s="49">
        <f>SUM(O61:O62)</f>
        <v>28.9</v>
      </c>
      <c r="P60" s="49">
        <f>SUM(P61:P62)</f>
        <v>127.48</v>
      </c>
      <c r="Q60" s="21">
        <f>SUM(N60/$N$7)*100</f>
        <v>0.13989689961704138</v>
      </c>
      <c r="R60" s="21">
        <f>SUM(O60/$O$7)*100</f>
        <v>0.054344249193768276</v>
      </c>
      <c r="S60" s="21">
        <f>SUM(P60/$P$7)*100</f>
        <v>0.21753219384323141</v>
      </c>
      <c r="T60" s="25">
        <v>77</v>
      </c>
      <c r="U60" s="25">
        <v>100</v>
      </c>
      <c r="V60" s="24"/>
    </row>
    <row r="61" spans="1:22" ht="19.5" customHeight="1">
      <c r="A61" s="15"/>
      <c r="B61" s="9"/>
      <c r="C61" s="9" t="s">
        <v>14</v>
      </c>
      <c r="D61" s="9" t="s">
        <v>22</v>
      </c>
      <c r="E61" s="18">
        <f>SUM(F61:J61)</f>
        <v>21</v>
      </c>
      <c r="F61" s="18"/>
      <c r="G61" s="18">
        <v>0</v>
      </c>
      <c r="H61" s="18">
        <v>21</v>
      </c>
      <c r="I61" s="18"/>
      <c r="J61" s="18"/>
      <c r="K61" s="21">
        <f>SUM(E61/$E$7)*100</f>
        <v>0.46666666666666673</v>
      </c>
      <c r="L61" s="20">
        <f>SUM(F61,G61,I61)/2200*100</f>
        <v>0</v>
      </c>
      <c r="M61" s="21">
        <f>SUM(H61,J61)/2300*100</f>
        <v>0.9130434782608696</v>
      </c>
      <c r="N61" s="20">
        <f>SUM(O61:P61)</f>
        <v>156.38</v>
      </c>
      <c r="O61" s="49">
        <v>28.9</v>
      </c>
      <c r="P61" s="49">
        <v>127.48</v>
      </c>
      <c r="Q61" s="21">
        <f>SUM(N61/$N$7)*100</f>
        <v>0.13989689961704138</v>
      </c>
      <c r="R61" s="21">
        <f>SUM(O61/$O$7)*100</f>
        <v>0.054344249193768276</v>
      </c>
      <c r="S61" s="21">
        <f>SUM(P61/$P$7)*100</f>
        <v>0.21753219384323141</v>
      </c>
      <c r="T61" s="25">
        <v>77</v>
      </c>
      <c r="U61" s="25">
        <v>100</v>
      </c>
      <c r="V61" s="24"/>
    </row>
    <row r="62" spans="1:22" ht="19.5" customHeight="1">
      <c r="A62" s="15"/>
      <c r="B62" s="9"/>
      <c r="C62" s="9" t="s">
        <v>55</v>
      </c>
      <c r="D62" s="9" t="s">
        <v>55</v>
      </c>
      <c r="E62" s="18">
        <f>SUM(F62:J62)</f>
        <v>0</v>
      </c>
      <c r="F62" s="18"/>
      <c r="G62" s="18">
        <v>0</v>
      </c>
      <c r="H62" s="18">
        <v>0</v>
      </c>
      <c r="I62" s="18"/>
      <c r="J62" s="18"/>
      <c r="K62" s="20">
        <f>SUM(E62/$E$7)*100</f>
        <v>0</v>
      </c>
      <c r="L62" s="20">
        <f>SUM(F62,G62,I62)/2200*100</f>
        <v>0</v>
      </c>
      <c r="M62" s="20">
        <f>SUM(H62,J62)/2300*100</f>
        <v>0</v>
      </c>
      <c r="N62" s="20">
        <f>SUM(O62:P62)</f>
        <v>0</v>
      </c>
      <c r="O62" s="49">
        <v>0</v>
      </c>
      <c r="P62" s="49">
        <v>0</v>
      </c>
      <c r="Q62" s="21">
        <f>SUM(N62/$N$7)*100</f>
        <v>0</v>
      </c>
      <c r="R62" s="20">
        <f>SUM(O62/$O$7)*100</f>
        <v>0</v>
      </c>
      <c r="S62" s="20">
        <f>SUM(P62/$P$7)*100</f>
        <v>0</v>
      </c>
      <c r="T62" s="25"/>
      <c r="U62" s="25"/>
      <c r="V62" s="24"/>
    </row>
    <row r="63" spans="1:22" ht="24.75" customHeight="1">
      <c r="A63" s="39">
        <v>14</v>
      </c>
      <c r="B63" s="51" t="s">
        <v>56</v>
      </c>
      <c r="C63" s="37"/>
      <c r="D63" s="37"/>
      <c r="E63" s="35">
        <f>SUM(F63:J63)</f>
        <v>34</v>
      </c>
      <c r="F63" s="38"/>
      <c r="G63" s="38">
        <f>SUM(G64:G67)</f>
        <v>17</v>
      </c>
      <c r="H63" s="38">
        <f>SUM(H64:H67)</f>
        <v>17</v>
      </c>
      <c r="I63" s="38"/>
      <c r="J63" s="38"/>
      <c r="K63" s="21">
        <f>SUM(E63/$E$7)*100</f>
        <v>0.7555555555555555</v>
      </c>
      <c r="L63" s="21">
        <f>SUM(F63,G63,I63)/2200*100</f>
        <v>0.7727272727272727</v>
      </c>
      <c r="M63" s="21">
        <f>SUM(H63,J63)/2300*100</f>
        <v>0.7391304347826086</v>
      </c>
      <c r="N63" s="20">
        <f>SUM(O63:P63)</f>
        <v>1538.88</v>
      </c>
      <c r="O63" s="49">
        <f>SUM(O64:O67)</f>
        <v>972.88</v>
      </c>
      <c r="P63" s="49">
        <f>SUM(P64:P67)</f>
        <v>566</v>
      </c>
      <c r="Q63" s="21">
        <f>SUM(N63/$N$7)*100</f>
        <v>1.3766756674937504</v>
      </c>
      <c r="R63" s="21">
        <f>SUM(O63/$O$7)*100</f>
        <v>1.829426752790079</v>
      </c>
      <c r="S63" s="21">
        <f>SUM(P63/$P$7)*100</f>
        <v>0.9658238289556713</v>
      </c>
      <c r="T63" s="25">
        <v>47</v>
      </c>
      <c r="U63" s="25">
        <v>60</v>
      </c>
      <c r="V63" s="24"/>
    </row>
    <row r="64" spans="1:22" ht="19.5" customHeight="1">
      <c r="A64" s="15"/>
      <c r="B64" s="9"/>
      <c r="C64" s="9" t="s">
        <v>14</v>
      </c>
      <c r="D64" s="9" t="s">
        <v>22</v>
      </c>
      <c r="E64" s="18">
        <f>SUM(F64:J64)</f>
        <v>0</v>
      </c>
      <c r="F64" s="18"/>
      <c r="G64" s="18">
        <v>0</v>
      </c>
      <c r="H64" s="18">
        <v>0</v>
      </c>
      <c r="I64" s="18"/>
      <c r="J64" s="18"/>
      <c r="K64" s="20">
        <f>SUM(E64/$E$7)*100</f>
        <v>0</v>
      </c>
      <c r="L64" s="20">
        <f>SUM(F64,G64,I64)/2200*100</f>
        <v>0</v>
      </c>
      <c r="M64" s="20">
        <f>SUM(H64,J64)/2300*100</f>
        <v>0</v>
      </c>
      <c r="N64" s="20">
        <f>SUM(O64:P64)</f>
        <v>29.88</v>
      </c>
      <c r="O64" s="49">
        <v>29.88</v>
      </c>
      <c r="P64" s="49">
        <v>0</v>
      </c>
      <c r="Q64" s="21">
        <f>SUM(N64/$N$7)*100</f>
        <v>0.026730524111505286</v>
      </c>
      <c r="R64" s="21">
        <f>SUM(O64/$O$7)*100</f>
        <v>0.0561870645643528</v>
      </c>
      <c r="S64" s="20">
        <f>SUM(P64/$P$7)*100</f>
        <v>0</v>
      </c>
      <c r="T64" s="25">
        <v>47</v>
      </c>
      <c r="U64" s="25">
        <v>60</v>
      </c>
      <c r="V64" s="24"/>
    </row>
    <row r="65" spans="1:22" ht="19.5" customHeight="1">
      <c r="A65" s="15"/>
      <c r="B65" s="9"/>
      <c r="C65" s="9" t="s">
        <v>57</v>
      </c>
      <c r="D65" s="9" t="s">
        <v>57</v>
      </c>
      <c r="E65" s="18">
        <f>SUM(F65:J65)</f>
        <v>7</v>
      </c>
      <c r="F65" s="18"/>
      <c r="G65" s="18">
        <v>0</v>
      </c>
      <c r="H65" s="18">
        <v>7</v>
      </c>
      <c r="I65" s="18"/>
      <c r="J65" s="18"/>
      <c r="K65" s="21">
        <f>SUM(E65/$E$7)*100</f>
        <v>0.15555555555555556</v>
      </c>
      <c r="L65" s="20">
        <f>SUM(F65,G65,I65)/2200*100</f>
        <v>0</v>
      </c>
      <c r="M65" s="21">
        <f>SUM(H65,J65)/2300*100</f>
        <v>0.30434782608695654</v>
      </c>
      <c r="N65" s="20">
        <f>SUM(O65:P65)</f>
        <v>164</v>
      </c>
      <c r="O65" s="49">
        <v>78</v>
      </c>
      <c r="P65" s="49">
        <v>86</v>
      </c>
      <c r="Q65" s="21">
        <f>SUM(N65/$N$7)*100</f>
        <v>0.14671372002298752</v>
      </c>
      <c r="R65" s="21">
        <f>SUM(O65/$O$7)*100</f>
        <v>0.14667306010774828</v>
      </c>
      <c r="S65" s="21">
        <f>SUM(P65/$P$7)*100</f>
        <v>0.14675061712047302</v>
      </c>
      <c r="T65" s="25"/>
      <c r="U65" s="25"/>
      <c r="V65" s="24"/>
    </row>
    <row r="66" spans="1:22" ht="19.5" customHeight="1">
      <c r="A66" s="15"/>
      <c r="B66" s="9"/>
      <c r="C66" s="9" t="s">
        <v>58</v>
      </c>
      <c r="D66" s="9" t="s">
        <v>58</v>
      </c>
      <c r="E66" s="18">
        <f>SUM(F66:J66)</f>
        <v>27</v>
      </c>
      <c r="F66" s="18"/>
      <c r="G66" s="18">
        <v>17</v>
      </c>
      <c r="H66" s="18">
        <v>10</v>
      </c>
      <c r="I66" s="18"/>
      <c r="J66" s="18"/>
      <c r="K66" s="21">
        <f>SUM(E66/$E$7)*100</f>
        <v>0.6</v>
      </c>
      <c r="L66" s="21">
        <f>SUM(F66,G66,I66)/2200*100</f>
        <v>0.7727272727272727</v>
      </c>
      <c r="M66" s="21">
        <f>SUM(H66,J66)/2300*100</f>
        <v>0.43478260869565216</v>
      </c>
      <c r="N66" s="20">
        <f>SUM(O66:P66)</f>
        <v>1345</v>
      </c>
      <c r="O66" s="49">
        <v>865</v>
      </c>
      <c r="P66" s="49">
        <v>480</v>
      </c>
      <c r="Q66" s="21">
        <f>SUM(N66/$N$7)*100</f>
        <v>1.2032314233592574</v>
      </c>
      <c r="R66" s="21">
        <f>SUM(O66/$O$7)*100</f>
        <v>1.6265666281179778</v>
      </c>
      <c r="S66" s="21">
        <f>SUM(P66/$P$7)*100</f>
        <v>0.8190732118351982</v>
      </c>
      <c r="T66" s="25"/>
      <c r="U66" s="25"/>
      <c r="V66" s="24"/>
    </row>
    <row r="67" spans="1:22" ht="19.5" customHeight="1">
      <c r="A67" s="15"/>
      <c r="B67" s="9"/>
      <c r="C67" s="9" t="s">
        <v>59</v>
      </c>
      <c r="D67" s="9" t="s">
        <v>59</v>
      </c>
      <c r="E67" s="18">
        <f>SUM(F67:J67)</f>
        <v>0</v>
      </c>
      <c r="F67" s="18"/>
      <c r="G67" s="18">
        <v>0</v>
      </c>
      <c r="H67" s="18">
        <v>0</v>
      </c>
      <c r="I67" s="18"/>
      <c r="J67" s="18"/>
      <c r="K67" s="20">
        <f>SUM(E67/$E$7)*100</f>
        <v>0</v>
      </c>
      <c r="L67" s="20">
        <f>SUM(F67,G67,I67)/2200*100</f>
        <v>0</v>
      </c>
      <c r="M67" s="20">
        <f>SUM(H67,J67)/2300*100</f>
        <v>0</v>
      </c>
      <c r="N67" s="20">
        <f>SUM(O67:P67)</f>
        <v>0</v>
      </c>
      <c r="O67" s="49">
        <v>0</v>
      </c>
      <c r="P67" s="49">
        <v>0</v>
      </c>
      <c r="Q67" s="21">
        <f>SUM(N67/$N$7)*100</f>
        <v>0</v>
      </c>
      <c r="R67" s="20">
        <f>SUM(O67/$O$7)*100</f>
        <v>0</v>
      </c>
      <c r="S67" s="20">
        <f>SUM(P67/$P$7)*100</f>
        <v>0</v>
      </c>
      <c r="T67" s="25"/>
      <c r="U67" s="25"/>
      <c r="V67" s="24"/>
    </row>
    <row r="68" spans="1:22" ht="24.75" customHeight="1">
      <c r="A68" s="39">
        <v>15</v>
      </c>
      <c r="B68" s="51" t="s">
        <v>60</v>
      </c>
      <c r="C68" s="37"/>
      <c r="D68" s="37"/>
      <c r="E68" s="35">
        <f>SUM(F68:J68)</f>
        <v>500</v>
      </c>
      <c r="F68" s="38">
        <f>SUM(F69:F71)</f>
        <v>20</v>
      </c>
      <c r="G68" s="38">
        <f>SUM(G69:G71)</f>
        <v>91</v>
      </c>
      <c r="H68" s="38">
        <f>SUM(H69:H71)</f>
        <v>35</v>
      </c>
      <c r="I68" s="38">
        <f>SUM(I69:I71)</f>
        <v>68</v>
      </c>
      <c r="J68" s="38">
        <f>SUM(J69:J71)</f>
        <v>286</v>
      </c>
      <c r="K68" s="21">
        <f>SUM(E68/$E$7)*100</f>
        <v>11.11111111111111</v>
      </c>
      <c r="L68" s="21">
        <f>SUM(F68,G68,I68)/2200*100</f>
        <v>8.136363636363637</v>
      </c>
      <c r="M68" s="21">
        <f>SUM(H68,J68)/2300*100</f>
        <v>13.956521739130434</v>
      </c>
      <c r="N68" s="20">
        <f>SUM(O68:P68)</f>
        <v>23436.04</v>
      </c>
      <c r="O68" s="49">
        <f>SUM(O69:O71)</f>
        <v>9148.980000000001</v>
      </c>
      <c r="P68" s="49">
        <f>SUM(P69:P71)</f>
        <v>14287.060000000001</v>
      </c>
      <c r="Q68" s="21">
        <f>SUM(N68/$N$7)*100</f>
        <v>20.96578421346059</v>
      </c>
      <c r="R68" s="21">
        <f>SUM(O68/$O$7)*100</f>
        <v>17.203960172622914</v>
      </c>
      <c r="S68" s="21">
        <f>SUM(P68/$P$7)*100</f>
        <v>24.379475253921225</v>
      </c>
      <c r="T68" s="25">
        <v>69</v>
      </c>
      <c r="U68" s="25">
        <v>93</v>
      </c>
      <c r="V68" s="24"/>
    </row>
    <row r="69" spans="1:22" ht="19.5" customHeight="1">
      <c r="A69" s="12"/>
      <c r="B69" s="8"/>
      <c r="C69" s="9" t="s">
        <v>14</v>
      </c>
      <c r="D69" s="9" t="s">
        <v>22</v>
      </c>
      <c r="E69" s="18">
        <f>SUM(F69:J69)</f>
        <v>100</v>
      </c>
      <c r="F69" s="18">
        <v>10</v>
      </c>
      <c r="G69" s="18">
        <v>56</v>
      </c>
      <c r="H69" s="18">
        <v>14</v>
      </c>
      <c r="I69" s="18">
        <v>10</v>
      </c>
      <c r="J69" s="18">
        <v>10</v>
      </c>
      <c r="K69" s="21">
        <f>SUM(E69/$E$7)*100</f>
        <v>2.2222222222222223</v>
      </c>
      <c r="L69" s="21">
        <f>SUM(F69,G69,I69)/2200*100</f>
        <v>3.4545454545454546</v>
      </c>
      <c r="M69" s="21">
        <f>SUM(H69,J69)/2300*100</f>
        <v>1.0434782608695654</v>
      </c>
      <c r="N69" s="20">
        <f>SUM(O69:P69)</f>
        <v>2885.19</v>
      </c>
      <c r="O69" s="49">
        <v>2396.37</v>
      </c>
      <c r="P69" s="49">
        <v>488.82</v>
      </c>
      <c r="Q69" s="21">
        <f>SUM(N69/$N$7)*100</f>
        <v>2.581079011421484</v>
      </c>
      <c r="R69" s="21">
        <f>SUM(O69/$O$7)*100</f>
        <v>4.5061912955180095</v>
      </c>
      <c r="S69" s="21">
        <f>SUM(P69/$P$7)*100</f>
        <v>0.83412368210267</v>
      </c>
      <c r="T69" s="25">
        <v>67</v>
      </c>
      <c r="U69" s="25">
        <v>96</v>
      </c>
      <c r="V69" s="24"/>
    </row>
    <row r="70" spans="1:22" ht="19.5" customHeight="1">
      <c r="A70" s="12"/>
      <c r="B70" s="8"/>
      <c r="C70" s="9" t="s">
        <v>61</v>
      </c>
      <c r="D70" s="9" t="s">
        <v>61</v>
      </c>
      <c r="E70" s="18">
        <f>SUM(F70:J70)</f>
        <v>322</v>
      </c>
      <c r="F70" s="18"/>
      <c r="G70" s="18">
        <v>7</v>
      </c>
      <c r="H70" s="18">
        <v>21</v>
      </c>
      <c r="I70" s="18">
        <v>58</v>
      </c>
      <c r="J70" s="18">
        <v>236</v>
      </c>
      <c r="K70" s="21">
        <f>SUM(E70/$E$7)*100</f>
        <v>7.155555555555555</v>
      </c>
      <c r="L70" s="21">
        <f>SUM(F70,G70,I70)/2200*100</f>
        <v>2.9545454545454546</v>
      </c>
      <c r="M70" s="21">
        <f>SUM(H70,J70)/2300*100</f>
        <v>11.17391304347826</v>
      </c>
      <c r="N70" s="20">
        <f>SUM(O70:P70)</f>
        <v>17769.86</v>
      </c>
      <c r="O70" s="49">
        <v>5825.08</v>
      </c>
      <c r="P70" s="49">
        <v>11944.78</v>
      </c>
      <c r="Q70" s="21">
        <f>SUM(N70/$N$7)*100</f>
        <v>15.896843078583448</v>
      </c>
      <c r="R70" s="21">
        <f>SUM(O70/$O$7)*100</f>
        <v>10.953619345800544</v>
      </c>
      <c r="S70" s="21">
        <f>SUM(P70/$P$7)*100</f>
        <v>20.38260274846842</v>
      </c>
      <c r="T70" s="25"/>
      <c r="U70" s="25">
        <v>100</v>
      </c>
      <c r="V70" s="24"/>
    </row>
    <row r="71" spans="1:22" ht="19.5" customHeight="1" thickBot="1">
      <c r="A71" s="27"/>
      <c r="B71" s="28"/>
      <c r="C71" s="29" t="s">
        <v>62</v>
      </c>
      <c r="D71" s="29" t="s">
        <v>62</v>
      </c>
      <c r="E71" s="30">
        <f>SUM(F71:J71)</f>
        <v>78</v>
      </c>
      <c r="F71" s="30">
        <v>10</v>
      </c>
      <c r="G71" s="30">
        <v>28</v>
      </c>
      <c r="H71" s="30">
        <v>0</v>
      </c>
      <c r="I71" s="30">
        <v>0</v>
      </c>
      <c r="J71" s="30">
        <v>40</v>
      </c>
      <c r="K71" s="32">
        <f>SUM(E71/$E$7)*100</f>
        <v>1.7333333333333332</v>
      </c>
      <c r="L71" s="32">
        <f>SUM(F71,G71,I71)/2200*100</f>
        <v>1.7272727272727273</v>
      </c>
      <c r="M71" s="32">
        <f>SUM(H71,J71)/2300*100</f>
        <v>1.7391304347826086</v>
      </c>
      <c r="N71" s="31">
        <f>SUM(O71:P71)</f>
        <v>2780.99</v>
      </c>
      <c r="O71" s="50">
        <v>927.53</v>
      </c>
      <c r="P71" s="50">
        <v>1853.46</v>
      </c>
      <c r="Q71" s="32">
        <f>SUM(N71/$N$7)*100</f>
        <v>2.487862123455659</v>
      </c>
      <c r="R71" s="32">
        <f>SUM(O71/$O$7)*100</f>
        <v>1.744149531304356</v>
      </c>
      <c r="S71" s="32">
        <f>SUM(P71/$P$7)*100</f>
        <v>3.162748823350139</v>
      </c>
      <c r="T71" s="33">
        <v>100</v>
      </c>
      <c r="U71" s="33">
        <v>0</v>
      </c>
      <c r="V71" s="34"/>
    </row>
  </sheetData>
  <sheetProtection/>
  <mergeCells count="16">
    <mergeCell ref="A1:B1"/>
    <mergeCell ref="A7:D7"/>
    <mergeCell ref="A4:A6"/>
    <mergeCell ref="B4:B6"/>
    <mergeCell ref="C4:C6"/>
    <mergeCell ref="D4:D6"/>
    <mergeCell ref="T4:U5"/>
    <mergeCell ref="N4:P5"/>
    <mergeCell ref="A2:V2"/>
    <mergeCell ref="G5:H5"/>
    <mergeCell ref="V4:V6"/>
    <mergeCell ref="F4:H4"/>
    <mergeCell ref="E4:E6"/>
    <mergeCell ref="I4:J5"/>
    <mergeCell ref="Q4:S5"/>
    <mergeCell ref="K4:M5"/>
  </mergeCells>
  <printOptions horizontalCentered="1"/>
  <pageMargins left="0.4722222222222222" right="0.39305555555555555" top="0.7083333333333334" bottom="0.5902777777777778" header="0.3145833333333333" footer="0.19652777777777777"/>
  <pageSetup firstPageNumber="1" useFirstPageNumber="1" fitToHeight="0" fitToWidth="1" horizontalDpi="600" verticalDpi="600" orientation="landscape" paperSize="8" scale="77" r:id="rId1"/>
  <headerFooter>
    <oddFooter>&amp;C第 &amp;P 页，共 &amp;N 页</oddFooter>
  </headerFooter>
  <rowBreaks count="1" manualBreakCount="1">
    <brk id="3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神州网信技术有限公司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余浩杰</dc:creator>
  <cp:keywords/>
  <dc:description/>
  <cp:lastModifiedBy>李月明</cp:lastModifiedBy>
  <cp:lastPrinted>2023-09-28T03:00:18Z</cp:lastPrinted>
  <dcterms:created xsi:type="dcterms:W3CDTF">2022-09-24T15:07:00Z</dcterms:created>
  <dcterms:modified xsi:type="dcterms:W3CDTF">2023-09-28T03:00:30Z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ECF11F07D59D4E94A7A6D3824B237119_12</vt:lpwstr>
  </property>
  <property fmtid="{D5CDD505-2E9C-101B-9397-08002B2CF9AE}" pid="3" name="KSOProductBuildVer">
    <vt:lpwstr>2052-11.8.2.10125</vt:lpwstr>
  </property>
</Properties>
</file>