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12" sheetId="11" r:id="rId1"/>
  </sheets>
  <definedNames>
    <definedName name="_xlnm._FilterDatabase" localSheetId="0" hidden="1">'202412'!$A$4:$R$61</definedName>
    <definedName name="number" localSheetId="0">'202412'!#REF!</definedName>
    <definedName name="_xlnm.Print_Titles" localSheetId="0">'202412'!$1:$4</definedName>
  </definedNames>
  <calcPr calcId="144525"/>
</workbook>
</file>

<file path=xl/sharedStrings.xml><?xml version="1.0" encoding="utf-8"?>
<sst xmlns="http://schemas.openxmlformats.org/spreadsheetml/2006/main" count="231" uniqueCount="136">
  <si>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</si>
  <si>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年普通国省道新改建和路面改造项目省补助资金明细分配计划表</t>
    </r>
  </si>
  <si>
    <t>序号</t>
  </si>
  <si>
    <t>地市</t>
  </si>
  <si>
    <t>县域</t>
  </si>
  <si>
    <t>项 目 名 称</t>
  </si>
  <si>
    <t>建设性质</t>
  </si>
  <si>
    <t>建设规模（公里）</t>
  </si>
  <si>
    <t>开工年</t>
  </si>
  <si>
    <t>（计划）完工年</t>
  </si>
  <si>
    <t>设计批复（概算/预算）总投资</t>
  </si>
  <si>
    <t>预计到2024年底累计完成投资</t>
  </si>
  <si>
    <t>省补助总额</t>
  </si>
  <si>
    <t>已安排省补助</t>
  </si>
  <si>
    <t>2025年安排省补助资金</t>
  </si>
  <si>
    <t>备注</t>
  </si>
  <si>
    <t>合计</t>
  </si>
  <si>
    <t>一级</t>
  </si>
  <si>
    <t>二级(四车道)</t>
  </si>
  <si>
    <t>二级（两车道）</t>
  </si>
  <si>
    <t>三级及以下</t>
  </si>
  <si>
    <t>已安排省投资</t>
  </si>
  <si>
    <r>
      <rPr>
        <b/>
        <sz val="10"/>
        <rFont val="宋体"/>
        <charset val="134"/>
      </rPr>
      <t>一、路面改造项目（</t>
    </r>
    <r>
      <rPr>
        <b/>
        <sz val="10"/>
        <rFont val="Times New Roman"/>
        <charset val="134"/>
      </rPr>
      <t>33</t>
    </r>
    <r>
      <rPr>
        <b/>
        <sz val="10"/>
        <rFont val="宋体"/>
        <charset val="134"/>
      </rPr>
      <t>项）</t>
    </r>
  </si>
  <si>
    <r>
      <rPr>
        <b/>
        <sz val="10"/>
        <rFont val="宋体"/>
        <charset val="134"/>
      </rPr>
      <t>（一）续安排项目（</t>
    </r>
    <r>
      <rPr>
        <b/>
        <sz val="10"/>
        <rFont val="Times New Roman"/>
        <charset val="134"/>
      </rPr>
      <t>18</t>
    </r>
    <r>
      <rPr>
        <b/>
        <sz val="10"/>
        <rFont val="宋体"/>
        <charset val="134"/>
      </rPr>
      <t>项）</t>
    </r>
  </si>
  <si>
    <r>
      <rPr>
        <sz val="10"/>
        <rFont val="宋体"/>
        <charset val="134"/>
      </rPr>
      <t>河源市</t>
    </r>
  </si>
  <si>
    <r>
      <rPr>
        <sz val="10"/>
        <rFont val="宋体"/>
        <charset val="134"/>
      </rPr>
      <t>龙川县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</si>
  <si>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S238</t>
    </r>
    <r>
      <rPr>
        <sz val="10"/>
        <rFont val="宋体"/>
        <charset val="134"/>
      </rPr>
      <t>线龙川县四都至三角楼段路面改造工程</t>
    </r>
  </si>
  <si>
    <r>
      <rPr>
        <sz val="10"/>
        <rFont val="宋体"/>
        <charset val="134"/>
      </rPr>
      <t>路面改造</t>
    </r>
  </si>
  <si>
    <r>
      <rPr>
        <sz val="10"/>
        <rFont val="宋体"/>
        <charset val="134"/>
      </rPr>
      <t>源城区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</si>
  <si>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S514</t>
    </r>
    <r>
      <rPr>
        <sz val="10"/>
        <rFont val="宋体"/>
        <charset val="134"/>
      </rPr>
      <t>线源城区源南至新港段路面改造</t>
    </r>
  </si>
  <si>
    <r>
      <rPr>
        <sz val="10"/>
        <rFont val="宋体"/>
        <charset val="134"/>
      </rPr>
      <t>梅州市</t>
    </r>
  </si>
  <si>
    <r>
      <rPr>
        <sz val="10"/>
        <rFont val="宋体"/>
        <charset val="134"/>
      </rPr>
      <t>兴宁市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</si>
  <si>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S225</t>
    </r>
    <r>
      <rPr>
        <sz val="10"/>
        <rFont val="宋体"/>
        <charset val="134"/>
      </rPr>
      <t>线兴宁市黄槐至岗背段路面改造工程</t>
    </r>
  </si>
  <si>
    <r>
      <rPr>
        <sz val="10"/>
        <rFont val="宋体"/>
        <charset val="134"/>
      </rPr>
      <t>梅江区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</si>
  <si>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G205</t>
    </r>
    <r>
      <rPr>
        <sz val="10"/>
        <rFont val="宋体"/>
        <charset val="134"/>
      </rPr>
      <t>线梅江区月梅至程江大桥段路面改造工程</t>
    </r>
  </si>
  <si>
    <r>
      <rPr>
        <sz val="10"/>
        <rFont val="宋体"/>
        <charset val="134"/>
      </rPr>
      <t>梅县区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</si>
  <si>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S223</t>
    </r>
    <r>
      <rPr>
        <sz val="10"/>
        <rFont val="宋体"/>
        <charset val="134"/>
      </rPr>
      <t>线梅县区南口葵岗至荷泗段路面改造工程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</si>
  <si>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S333</t>
    </r>
    <r>
      <rPr>
        <sz val="10"/>
        <rFont val="宋体"/>
        <charset val="134"/>
      </rPr>
      <t>线梅县区南口瑶上至石坑转水潭段路面改造工程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</si>
  <si>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S224</t>
    </r>
    <r>
      <rPr>
        <sz val="10"/>
        <rFont val="宋体"/>
        <charset val="134"/>
      </rPr>
      <t>线梅县区剑英大桥至雁上圆盘段路面改造工程</t>
    </r>
  </si>
  <si>
    <r>
      <rPr>
        <sz val="10"/>
        <rFont val="宋体"/>
        <charset val="134"/>
      </rPr>
      <t>丰顺县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</si>
  <si>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G235</t>
    </r>
    <r>
      <rPr>
        <sz val="10"/>
        <rFont val="宋体"/>
        <charset val="134"/>
      </rPr>
      <t>线丰顺县城至揭西交界段路面改造工程</t>
    </r>
  </si>
  <si>
    <r>
      <rPr>
        <sz val="10"/>
        <rFont val="宋体"/>
        <charset val="134"/>
      </rPr>
      <t>大埔县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</si>
  <si>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S222</t>
    </r>
    <r>
      <rPr>
        <sz val="10"/>
        <rFont val="宋体"/>
        <charset val="134"/>
      </rPr>
      <t>线大埔县高陂至桃源食饭溪段路面改造工程</t>
    </r>
  </si>
  <si>
    <r>
      <rPr>
        <sz val="10"/>
        <rFont val="宋体"/>
        <charset val="134"/>
      </rPr>
      <t>肇庆市</t>
    </r>
  </si>
  <si>
    <r>
      <rPr>
        <sz val="10"/>
        <rFont val="宋体"/>
        <charset val="134"/>
      </rPr>
      <t>广宁县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</si>
  <si>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S263</t>
    </r>
    <r>
      <rPr>
        <sz val="10"/>
        <rFont val="宋体"/>
        <charset val="134"/>
      </rPr>
      <t>线广宁石涧至黄田段路面改造工程</t>
    </r>
  </si>
  <si>
    <r>
      <rPr>
        <sz val="10"/>
        <rFont val="宋体"/>
        <charset val="134"/>
      </rPr>
      <t>清远市</t>
    </r>
  </si>
  <si>
    <r>
      <rPr>
        <sz val="10"/>
        <rFont val="宋体"/>
        <charset val="134"/>
      </rPr>
      <t>连州市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</si>
  <si>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S346</t>
    </r>
    <r>
      <rPr>
        <sz val="10"/>
        <rFont val="宋体"/>
        <charset val="134"/>
      </rPr>
      <t>线连州星子至琪王岭段路面改造工程</t>
    </r>
  </si>
  <si>
    <r>
      <rPr>
        <sz val="10"/>
        <rFont val="宋体"/>
        <charset val="134"/>
      </rPr>
      <t>阳山县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</si>
  <si>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S250</t>
    </r>
    <r>
      <rPr>
        <sz val="10"/>
        <rFont val="宋体"/>
        <charset val="134"/>
      </rPr>
      <t>线阳山县秤架瑶族乡至岭背段路面改造工程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</si>
  <si>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S525</t>
    </r>
    <r>
      <rPr>
        <sz val="10"/>
        <rFont val="宋体"/>
        <charset val="134"/>
      </rPr>
      <t>线阳山农民街口至琶迳段路面改造工程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</si>
  <si>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S260</t>
    </r>
    <r>
      <rPr>
        <sz val="10"/>
        <rFont val="宋体"/>
        <charset val="134"/>
      </rPr>
      <t>线阳山县大夲至广宁三县顶段路面改造工程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</si>
  <si>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S525</t>
    </r>
    <r>
      <rPr>
        <sz val="10"/>
        <rFont val="宋体"/>
        <charset val="134"/>
      </rPr>
      <t>线阳山蚊子珞至立德粉厂段路面改造工程</t>
    </r>
  </si>
  <si>
    <r>
      <rPr>
        <sz val="10"/>
        <rFont val="宋体"/>
        <charset val="134"/>
      </rPr>
      <t>揭阳市</t>
    </r>
  </si>
  <si>
    <r>
      <rPr>
        <sz val="10"/>
        <rFont val="宋体"/>
        <charset val="134"/>
      </rPr>
      <t>榕城区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</si>
  <si>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S505</t>
    </r>
    <r>
      <rPr>
        <sz val="10"/>
        <rFont val="宋体"/>
        <charset val="134"/>
      </rPr>
      <t>线揭阳市空港区机场路口至黄西村段路面改造工程</t>
    </r>
  </si>
  <si>
    <r>
      <rPr>
        <sz val="10"/>
        <rFont val="宋体"/>
        <charset val="134"/>
      </rPr>
      <t>揭东区</t>
    </r>
  </si>
  <si>
    <r>
      <rPr>
        <sz val="10"/>
        <rFont val="宋体"/>
        <charset val="134"/>
      </rPr>
      <t>揭东区</t>
    </r>
    <r>
      <rPr>
        <sz val="10"/>
        <rFont val="Times New Roman"/>
        <charset val="134"/>
      </rPr>
      <t>S255</t>
    </r>
    <r>
      <rPr>
        <sz val="10"/>
        <rFont val="宋体"/>
        <charset val="134"/>
      </rPr>
      <t>线（新亨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白塔段）路面改造提升工程</t>
    </r>
  </si>
  <si>
    <r>
      <rPr>
        <sz val="10"/>
        <rFont val="宋体"/>
        <charset val="134"/>
      </rPr>
      <t>揭西县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</si>
  <si>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S239</t>
    </r>
    <r>
      <rPr>
        <sz val="10"/>
        <rFont val="宋体"/>
        <charset val="134"/>
      </rPr>
      <t>线揭西良田至县城段路面改造工程</t>
    </r>
  </si>
  <si>
    <r>
      <rPr>
        <b/>
        <sz val="10"/>
        <rFont val="宋体"/>
        <charset val="134"/>
      </rPr>
      <t>（二）新开工项目（</t>
    </r>
    <r>
      <rPr>
        <b/>
        <sz val="10"/>
        <rFont val="Times New Roman"/>
        <charset val="134"/>
      </rPr>
      <t>15</t>
    </r>
    <r>
      <rPr>
        <b/>
        <sz val="10"/>
        <rFont val="宋体"/>
        <charset val="134"/>
      </rPr>
      <t>项）</t>
    </r>
  </si>
  <si>
    <r>
      <rPr>
        <sz val="10"/>
        <rFont val="宋体"/>
        <charset val="134"/>
      </rPr>
      <t>韶关市</t>
    </r>
  </si>
  <si>
    <r>
      <rPr>
        <sz val="10"/>
        <rFont val="宋体"/>
        <charset val="134"/>
      </rPr>
      <t>曲江区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</si>
  <si>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S292</t>
    </r>
    <r>
      <rPr>
        <sz val="10"/>
        <rFont val="宋体"/>
        <charset val="134"/>
      </rPr>
      <t>线樟市至小莲塘段路面改造工程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</si>
  <si>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S521</t>
    </r>
    <r>
      <rPr>
        <sz val="10"/>
        <rFont val="宋体"/>
        <charset val="134"/>
      </rPr>
      <t>线曲江区大塘至马坝段路面改造工程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</si>
  <si>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G238</t>
    </r>
    <r>
      <rPr>
        <sz val="10"/>
        <rFont val="宋体"/>
        <charset val="134"/>
      </rPr>
      <t>线龙川县车田至黎咀段路面改造工程</t>
    </r>
  </si>
  <si>
    <r>
      <rPr>
        <sz val="10"/>
        <rFont val="宋体"/>
        <charset val="134"/>
      </rPr>
      <t>封开县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</si>
  <si>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S266</t>
    </r>
    <r>
      <rPr>
        <sz val="10"/>
        <rFont val="宋体"/>
        <charset val="134"/>
      </rPr>
      <t>线封开欧村至谷圩段路面改造工程</t>
    </r>
  </si>
  <si>
    <r>
      <rPr>
        <sz val="10"/>
        <rFont val="宋体"/>
        <charset val="134"/>
      </rPr>
      <t>英德市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</si>
  <si>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S526</t>
    </r>
    <r>
      <rPr>
        <sz val="10"/>
        <rFont val="宋体"/>
        <charset val="134"/>
      </rPr>
      <t>线英德市沙口清溪至东华江镇段路面改造工程</t>
    </r>
  </si>
  <si>
    <r>
      <rPr>
        <sz val="10"/>
        <rFont val="宋体"/>
        <charset val="134"/>
      </rPr>
      <t>连南瑶族自治县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</si>
  <si>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S262</t>
    </r>
    <r>
      <rPr>
        <sz val="10"/>
        <rFont val="宋体"/>
        <charset val="134"/>
      </rPr>
      <t>线连南寨岗至广西坳段路面改造工程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</si>
  <si>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S292</t>
    </r>
    <r>
      <rPr>
        <sz val="10"/>
        <rFont val="宋体"/>
        <charset val="134"/>
      </rPr>
      <t>线英德曲江交界至沙口段路面改造工程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</si>
  <si>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S382</t>
    </r>
    <r>
      <rPr>
        <sz val="10"/>
        <rFont val="宋体"/>
        <charset val="134"/>
      </rPr>
      <t>线英德江口咀至吉水段路面改造工程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</si>
  <si>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S382</t>
    </r>
    <r>
      <rPr>
        <sz val="10"/>
        <rFont val="宋体"/>
        <charset val="134"/>
      </rPr>
      <t>线英德市上带至沙岗段路面改造工程</t>
    </r>
  </si>
  <si>
    <r>
      <rPr>
        <sz val="10"/>
        <rFont val="宋体"/>
        <charset val="134"/>
      </rPr>
      <t>佛冈县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</si>
  <si>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S292</t>
    </r>
    <r>
      <rPr>
        <sz val="10"/>
        <rFont val="宋体"/>
        <charset val="134"/>
      </rPr>
      <t>线佛冈县英德交界至石角段路面改造工程</t>
    </r>
  </si>
  <si>
    <r>
      <rPr>
        <sz val="10"/>
        <rFont val="宋体"/>
        <charset val="134"/>
      </rPr>
      <t>茂名市</t>
    </r>
  </si>
  <si>
    <r>
      <rPr>
        <sz val="10"/>
        <rFont val="宋体"/>
        <charset val="134"/>
      </rPr>
      <t>茂南区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</si>
  <si>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S543</t>
    </r>
    <r>
      <rPr>
        <sz val="10"/>
        <rFont val="宋体"/>
        <charset val="134"/>
      </rPr>
      <t>线茂南公馆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三合塘至镇盛长山塘水库段路面改造工程</t>
    </r>
  </si>
  <si>
    <r>
      <rPr>
        <sz val="10"/>
        <rFont val="宋体"/>
        <charset val="134"/>
      </rPr>
      <t>高新区、电白区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</si>
  <si>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S281</t>
    </r>
    <r>
      <rPr>
        <sz val="10"/>
        <rFont val="宋体"/>
        <charset val="134"/>
      </rPr>
      <t>线电白区牛屎岭至三角圩段路面改造工程（高新段</t>
    </r>
    <r>
      <rPr>
        <sz val="10"/>
        <rFont val="Times New Roman"/>
        <charset val="134"/>
      </rPr>
      <t>K142+692~K149+564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</si>
  <si>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潮州市</t>
    </r>
  </si>
  <si>
    <r>
      <rPr>
        <sz val="10"/>
        <rFont val="宋体"/>
        <charset val="134"/>
      </rPr>
      <t>饶平县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</si>
  <si>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S333</t>
    </r>
    <r>
      <rPr>
        <sz val="10"/>
        <rFont val="宋体"/>
        <charset val="134"/>
      </rPr>
      <t>线饶平县新丰镇区至九村圩段路面改造工程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</si>
  <si>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S502</t>
    </r>
    <r>
      <rPr>
        <sz val="10"/>
        <rFont val="宋体"/>
        <charset val="134"/>
      </rPr>
      <t>线钱东高速口至径新段路面改造工程</t>
    </r>
  </si>
  <si>
    <r>
      <rPr>
        <sz val="10"/>
        <rFont val="宋体"/>
        <charset val="134"/>
      </rPr>
      <t>云浮市</t>
    </r>
  </si>
  <si>
    <r>
      <rPr>
        <sz val="10"/>
        <rFont val="宋体"/>
        <charset val="134"/>
      </rPr>
      <t>郁南县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</si>
  <si>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S538</t>
    </r>
    <r>
      <rPr>
        <sz val="10"/>
        <rFont val="宋体"/>
        <charset val="134"/>
      </rPr>
      <t>线郁南县佛洞村至东坝镇东坝桥桥头段路面改造工程</t>
    </r>
  </si>
  <si>
    <r>
      <rPr>
        <b/>
        <sz val="10"/>
        <rFont val="宋体"/>
        <charset val="134"/>
      </rPr>
      <t>二、新改建项目（</t>
    </r>
    <r>
      <rPr>
        <b/>
        <sz val="10"/>
        <rFont val="Times New Roman"/>
        <charset val="134"/>
      </rPr>
      <t>17</t>
    </r>
    <r>
      <rPr>
        <b/>
        <sz val="10"/>
        <rFont val="宋体"/>
        <charset val="134"/>
      </rPr>
      <t>项）</t>
    </r>
  </si>
  <si>
    <r>
      <rPr>
        <b/>
        <sz val="10"/>
        <rFont val="宋体"/>
        <charset val="134"/>
      </rPr>
      <t>（一）续安排项目（</t>
    </r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项）</t>
    </r>
  </si>
  <si>
    <r>
      <rPr>
        <sz val="10"/>
        <rFont val="宋体"/>
        <charset val="134"/>
      </rPr>
      <t>汕头市</t>
    </r>
  </si>
  <si>
    <r>
      <rPr>
        <sz val="10"/>
        <rFont val="宋体"/>
        <charset val="134"/>
      </rPr>
      <t>澄海区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</si>
  <si>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G539</t>
    </r>
    <r>
      <rPr>
        <sz val="10"/>
        <rFont val="宋体"/>
        <charset val="134"/>
      </rPr>
      <t>线莲阳大桥至南澳大桥工程（南澳联络线一期工程）</t>
    </r>
  </si>
  <si>
    <r>
      <rPr>
        <sz val="10"/>
        <rFont val="宋体"/>
        <charset val="134"/>
      </rPr>
      <t>新建</t>
    </r>
  </si>
  <si>
    <r>
      <rPr>
        <sz val="10"/>
        <rFont val="宋体"/>
        <charset val="134"/>
      </rPr>
      <t>惠州市</t>
    </r>
  </si>
  <si>
    <r>
      <rPr>
        <sz val="10"/>
        <rFont val="宋体"/>
        <charset val="134"/>
      </rPr>
      <t>惠东县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</si>
  <si>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G236</t>
    </r>
    <r>
      <rPr>
        <sz val="10"/>
        <rFont val="宋体"/>
        <charset val="134"/>
      </rPr>
      <t>线惠东紫金交界至高潭公梅段改扩建工程</t>
    </r>
  </si>
  <si>
    <r>
      <rPr>
        <sz val="10"/>
        <rFont val="宋体"/>
        <charset val="134"/>
      </rPr>
      <t>改扩建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</si>
  <si>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</si>
  <si>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</si>
  <si>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江门市</t>
    </r>
  </si>
  <si>
    <r>
      <rPr>
        <sz val="10"/>
        <rFont val="宋体"/>
        <charset val="134"/>
      </rPr>
      <t>开平市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</si>
  <si>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G325</t>
    </r>
    <r>
      <rPr>
        <sz val="10"/>
        <rFont val="宋体"/>
        <charset val="134"/>
      </rPr>
      <t>线鹤山址山至开平塘口段改建工程</t>
    </r>
  </si>
  <si>
    <r>
      <rPr>
        <sz val="10"/>
        <rFont val="宋体"/>
        <charset val="134"/>
      </rPr>
      <t>新改建</t>
    </r>
  </si>
  <si>
    <r>
      <rPr>
        <sz val="10"/>
        <rFont val="宋体"/>
        <charset val="134"/>
      </rPr>
      <t>阳江市</t>
    </r>
  </si>
  <si>
    <r>
      <rPr>
        <sz val="10"/>
        <rFont val="宋体"/>
        <charset val="134"/>
      </rPr>
      <t>阳东区江城区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</si>
  <si>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S540</t>
    </r>
    <r>
      <rPr>
        <sz val="10"/>
        <rFont val="宋体"/>
        <charset val="134"/>
      </rPr>
      <t>线阳东区雅韶至山外东公路</t>
    </r>
  </si>
  <si>
    <r>
      <rPr>
        <sz val="10"/>
        <rFont val="宋体"/>
        <charset val="134"/>
      </rPr>
      <t>新（改）建</t>
    </r>
  </si>
  <si>
    <r>
      <rPr>
        <sz val="10"/>
        <rFont val="宋体"/>
        <charset val="134"/>
      </rPr>
      <t>阳西县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</si>
  <si>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S541</t>
    </r>
    <r>
      <rPr>
        <sz val="10"/>
        <rFont val="宋体"/>
        <charset val="134"/>
      </rPr>
      <t>线阳西县城至上洋段公路改建工程（绿色能源产业园至绿色食品产业园连接线工程）</t>
    </r>
  </si>
  <si>
    <r>
      <rPr>
        <sz val="10"/>
        <rFont val="宋体"/>
        <charset val="134"/>
      </rPr>
      <t>改建</t>
    </r>
  </si>
  <si>
    <r>
      <rPr>
        <sz val="10"/>
        <rFont val="宋体"/>
        <charset val="134"/>
      </rPr>
      <t>电白区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</si>
  <si>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G325</t>
    </r>
    <r>
      <rPr>
        <sz val="10"/>
        <rFont val="宋体"/>
        <charset val="134"/>
      </rPr>
      <t>线电白观珠和平至水林路路口段改建工程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</si>
  <si>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G234</t>
    </r>
    <r>
      <rPr>
        <sz val="10"/>
        <rFont val="宋体"/>
        <charset val="134"/>
      </rPr>
      <t>线连州茅结岭至三村段改建工程</t>
    </r>
  </si>
  <si>
    <r>
      <rPr>
        <sz val="10"/>
        <rFont val="宋体"/>
        <charset val="134"/>
      </rPr>
      <t>普宁市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</si>
  <si>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G238</t>
    </r>
    <r>
      <rPr>
        <sz val="10"/>
        <rFont val="宋体"/>
        <charset val="134"/>
      </rPr>
      <t>线普宁益岭至惠来交界段改建工程</t>
    </r>
  </si>
  <si>
    <r>
      <rPr>
        <sz val="10"/>
        <rFont val="宋体"/>
        <charset val="134"/>
      </rPr>
      <t>升级改造</t>
    </r>
  </si>
  <si>
    <r>
      <rPr>
        <sz val="10"/>
        <rFont val="宋体"/>
        <charset val="134"/>
      </rPr>
      <t>惠来县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</si>
  <si>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G238</t>
    </r>
    <r>
      <rPr>
        <sz val="10"/>
        <rFont val="宋体"/>
        <charset val="134"/>
      </rPr>
      <t>线普宁交界至惠来惠城段改建工程</t>
    </r>
  </si>
  <si>
    <r>
      <rPr>
        <sz val="10"/>
        <rFont val="宋体"/>
        <charset val="134"/>
      </rPr>
      <t>云城区、云安区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</si>
  <si>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G324</t>
    </r>
    <r>
      <rPr>
        <sz val="10"/>
        <rFont val="宋体"/>
        <charset val="134"/>
      </rPr>
      <t>线云浮市腰古至茶洞段改线工程</t>
    </r>
  </si>
  <si>
    <r>
      <rPr>
        <b/>
        <sz val="10"/>
        <rFont val="宋体"/>
        <charset val="134"/>
      </rPr>
      <t>（二）新开工项目（</t>
    </r>
    <r>
      <rPr>
        <b/>
        <sz val="10"/>
        <rFont val="Times New Roman"/>
        <charset val="134"/>
      </rPr>
      <t>7</t>
    </r>
    <r>
      <rPr>
        <b/>
        <sz val="10"/>
        <rFont val="宋体"/>
        <charset val="134"/>
      </rPr>
      <t>项）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</si>
  <si>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S261</t>
    </r>
    <r>
      <rPr>
        <sz val="10"/>
        <rFont val="宋体"/>
        <charset val="134"/>
      </rPr>
      <t>线连南大麦山至连山小三江段新改建工程（连南段）</t>
    </r>
  </si>
  <si>
    <r>
      <rPr>
        <sz val="10"/>
        <rFont val="宋体"/>
        <charset val="134"/>
      </rPr>
      <t>连山县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</si>
  <si>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S261</t>
    </r>
    <r>
      <rPr>
        <sz val="10"/>
        <rFont val="宋体"/>
        <charset val="134"/>
      </rPr>
      <t>线连南大麦山至连山小三江段新改建工程（连山段）</t>
    </r>
  </si>
  <si>
    <r>
      <rPr>
        <sz val="10"/>
        <rFont val="宋体"/>
        <charset val="134"/>
      </rPr>
      <t>潮阳区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</si>
  <si>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S237</t>
    </r>
    <r>
      <rPr>
        <sz val="10"/>
        <rFont val="宋体"/>
        <charset val="134"/>
      </rPr>
      <t>线潮阳区贵屿至和平段改造工程</t>
    </r>
  </si>
  <si>
    <r>
      <rPr>
        <sz val="10"/>
        <rFont val="宋体"/>
        <charset val="134"/>
      </rPr>
      <t>新会区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</si>
  <si>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S272</t>
    </r>
    <r>
      <rPr>
        <sz val="10"/>
        <rFont val="宋体"/>
        <charset val="134"/>
      </rPr>
      <t>肇珠线睦洲至南镇段（</t>
    </r>
    <r>
      <rPr>
        <sz val="10"/>
        <rFont val="Times New Roman"/>
        <charset val="134"/>
      </rPr>
      <t>K133+900</t>
    </r>
    <r>
      <rPr>
        <sz val="10"/>
        <rFont val="宋体"/>
        <charset val="134"/>
      </rPr>
      <t>～</t>
    </r>
    <r>
      <rPr>
        <sz val="10"/>
        <rFont val="Times New Roman"/>
        <charset val="134"/>
      </rPr>
      <t>k137+885)</t>
    </r>
    <r>
      <rPr>
        <sz val="10"/>
        <rFont val="宋体"/>
        <charset val="134"/>
      </rPr>
      <t>改建工程</t>
    </r>
  </si>
  <si>
    <r>
      <rPr>
        <sz val="10"/>
        <rFont val="宋体"/>
        <charset val="134"/>
      </rPr>
      <t>龙门县</t>
    </r>
  </si>
  <si>
    <r>
      <rPr>
        <sz val="10"/>
        <rFont val="宋体"/>
        <charset val="134"/>
      </rPr>
      <t>国道</t>
    </r>
    <r>
      <rPr>
        <sz val="10"/>
        <rFont val="Times New Roman"/>
        <charset val="134"/>
      </rPr>
      <t>G355</t>
    </r>
    <r>
      <rPr>
        <sz val="10"/>
        <rFont val="宋体"/>
        <charset val="134"/>
      </rPr>
      <t>线龙门油田至永汉段改建工程</t>
    </r>
  </si>
  <si>
    <r>
      <rPr>
        <sz val="10"/>
        <rFont val="宋体"/>
        <charset val="134"/>
      </rPr>
      <t>博罗县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</si>
  <si>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S254</t>
    </r>
    <r>
      <rPr>
        <sz val="10"/>
        <rFont val="宋体"/>
        <charset val="134"/>
      </rPr>
      <t>塘下至湖镇段改建工程</t>
    </r>
  </si>
  <si>
    <r>
      <rPr>
        <sz val="10"/>
        <rFont val="宋体"/>
        <charset val="134"/>
      </rPr>
      <t>省道</t>
    </r>
    <r>
      <rPr>
        <sz val="10"/>
        <rFont val="Times New Roman"/>
        <charset val="134"/>
      </rPr>
      <t>S254</t>
    </r>
    <r>
      <rPr>
        <sz val="10"/>
        <rFont val="宋体"/>
        <charset val="134"/>
      </rPr>
      <t>线永汉至麻榨莲塘段改建工程</t>
    </r>
  </si>
</sst>
</file>

<file path=xl/styles.xml><?xml version="1.0" encoding="utf-8"?>
<styleSheet xmlns="http://schemas.openxmlformats.org/spreadsheetml/2006/main">
  <numFmts count="12">
    <numFmt numFmtId="176" formatCode="0_ ;[Red]\-0\ "/>
    <numFmt numFmtId="177" formatCode="0.0_);[Red]\(0.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);[Red]\(0\)"/>
    <numFmt numFmtId="179" formatCode="0.000_);[Red]\(0.000\)"/>
    <numFmt numFmtId="42" formatCode="_ &quot;￥&quot;* #,##0_ ;_ &quot;￥&quot;* \-#,##0_ ;_ &quot;￥&quot;* &quot;-&quot;_ ;_ @_ "/>
    <numFmt numFmtId="180" formatCode="0.00_ "/>
    <numFmt numFmtId="181" formatCode="0_);\(0\)"/>
    <numFmt numFmtId="182" formatCode="0.000_ "/>
    <numFmt numFmtId="183" formatCode="0_ "/>
  </numFmts>
  <fonts count="35">
    <font>
      <sz val="12"/>
      <name val="宋体"/>
      <charset val="134"/>
    </font>
    <font>
      <sz val="11"/>
      <name val="黑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方正书宋_GBK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2" fillId="0" borderId="0"/>
    <xf numFmtId="0" fontId="29" fillId="0" borderId="0">
      <alignment vertical="top"/>
    </xf>
    <xf numFmtId="0" fontId="11" fillId="0" borderId="0"/>
    <xf numFmtId="0" fontId="14" fillId="1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0" borderId="0"/>
    <xf numFmtId="41" fontId="11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5" borderId="9" applyNumberForma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1" fillId="20" borderId="12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1" fillId="0" borderId="0"/>
    <xf numFmtId="0" fontId="14" fillId="22" borderId="0" applyNumberFormat="false" applyBorder="false" applyAlignment="false" applyProtection="false">
      <alignment vertical="center"/>
    </xf>
    <xf numFmtId="0" fontId="0" fillId="0" borderId="0">
      <alignment vertical="top"/>
    </xf>
    <xf numFmtId="0" fontId="22" fillId="0" borderId="0">
      <alignment vertical="center"/>
    </xf>
    <xf numFmtId="0" fontId="20" fillId="5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1" borderId="9" applyNumberFormat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8" fillId="26" borderId="14" applyNumberFormat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0" borderId="0"/>
    <xf numFmtId="0" fontId="9" fillId="29" borderId="0" applyNumberFormat="false" applyBorder="false" applyAlignment="false" applyProtection="false">
      <alignment vertical="center"/>
    </xf>
    <xf numFmtId="0" fontId="0" fillId="0" borderId="0">
      <alignment vertical="top"/>
    </xf>
    <xf numFmtId="0" fontId="9" fillId="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0" fillId="0" borderId="0"/>
    <xf numFmtId="0" fontId="11" fillId="0" borderId="0"/>
    <xf numFmtId="43" fontId="0" fillId="0" borderId="0" applyFont="false" applyFill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8" fillId="0" borderId="0"/>
  </cellStyleXfs>
  <cellXfs count="66">
    <xf numFmtId="0" fontId="0" fillId="0" borderId="0" xfId="0">
      <alignment vertical="top"/>
    </xf>
    <xf numFmtId="0" fontId="1" fillId="0" borderId="0" xfId="0" applyFont="true" applyFill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178" fontId="3" fillId="0" borderId="0" xfId="0" applyNumberFormat="true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178" fontId="2" fillId="0" borderId="2" xfId="0" applyNumberFormat="true" applyFont="true" applyFill="true" applyBorder="true" applyAlignment="true">
      <alignment horizontal="center" vertical="center"/>
    </xf>
    <xf numFmtId="178" fontId="2" fillId="0" borderId="3" xfId="0" applyNumberFormat="true" applyFont="true" applyFill="true" applyBorder="true" applyAlignment="true">
      <alignment horizontal="center" vertical="center"/>
    </xf>
    <xf numFmtId="178" fontId="2" fillId="0" borderId="4" xfId="0" applyNumberFormat="true" applyFont="true" applyFill="true" applyBorder="true" applyAlignment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 wrapText="true"/>
    </xf>
    <xf numFmtId="178" fontId="5" fillId="0" borderId="3" xfId="0" applyNumberFormat="true" applyFont="true" applyFill="true" applyBorder="true" applyAlignment="true">
      <alignment horizontal="center" vertical="center" wrapText="true"/>
    </xf>
    <xf numFmtId="178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26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26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37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38" fontId="6" fillId="0" borderId="4" xfId="62" applyNumberFormat="true" applyFont="true" applyFill="true" applyBorder="true" applyAlignment="true">
      <alignment horizontal="center" vertical="center" wrapText="true"/>
    </xf>
    <xf numFmtId="0" fontId="1" fillId="0" borderId="1" xfId="3" applyFont="true" applyFill="true" applyBorder="true" applyAlignment="true">
      <alignment horizontal="center" vertical="center" wrapText="true"/>
    </xf>
    <xf numFmtId="178" fontId="6" fillId="0" borderId="1" xfId="26" applyNumberFormat="true" applyFont="true" applyFill="true" applyBorder="true" applyAlignment="true">
      <alignment horizontal="center" vertical="center" wrapText="true"/>
    </xf>
    <xf numFmtId="178" fontId="5" fillId="0" borderId="1" xfId="3" applyNumberFormat="true" applyFont="true" applyFill="true" applyBorder="true" applyAlignment="true">
      <alignment horizontal="center" vertical="center" wrapText="true"/>
    </xf>
    <xf numFmtId="179" fontId="6" fillId="0" borderId="1" xfId="3" applyNumberFormat="true" applyFont="true" applyFill="true" applyBorder="true" applyAlignment="true">
      <alignment horizontal="center" vertical="center" wrapText="true"/>
    </xf>
    <xf numFmtId="179" fontId="6" fillId="0" borderId="1" xfId="3" applyNumberFormat="true" applyFont="true" applyFill="true" applyBorder="true" applyAlignment="true">
      <alignment horizontal="center" vertical="center" wrapText="true"/>
    </xf>
    <xf numFmtId="0" fontId="6" fillId="0" borderId="1" xfId="26" applyFont="true" applyFill="true" applyBorder="true" applyAlignment="true">
      <alignment vertical="center" wrapText="true"/>
    </xf>
    <xf numFmtId="180" fontId="6" fillId="0" borderId="1" xfId="3" applyNumberFormat="true" applyFont="true" applyFill="true" applyBorder="true" applyAlignment="true">
      <alignment horizontal="center" vertical="center" wrapText="true"/>
    </xf>
    <xf numFmtId="182" fontId="6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3" applyFont="true" applyFill="true" applyBorder="true" applyAlignment="true">
      <alignment horizontal="center" vertical="center" wrapText="true"/>
    </xf>
    <xf numFmtId="0" fontId="6" fillId="0" borderId="1" xfId="3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183" fontId="6" fillId="0" borderId="1" xfId="3" applyNumberFormat="true" applyFont="true" applyFill="true" applyBorder="true" applyAlignment="true">
      <alignment horizontal="center" vertical="center" wrapText="true"/>
    </xf>
    <xf numFmtId="178" fontId="6" fillId="0" borderId="1" xfId="3" applyNumberFormat="true" applyFont="true" applyFill="true" applyBorder="true" applyAlignment="true">
      <alignment horizontal="center" vertical="center" wrapText="true"/>
    </xf>
    <xf numFmtId="38" fontId="6" fillId="0" borderId="1" xfId="60" applyNumberFormat="true" applyFont="true" applyFill="true" applyBorder="true" applyAlignment="true">
      <alignment horizontal="center" vertical="center"/>
    </xf>
    <xf numFmtId="0" fontId="6" fillId="0" borderId="1" xfId="60" applyNumberFormat="true" applyFont="true" applyFill="true" applyBorder="true" applyAlignment="true">
      <alignment horizontal="center" vertical="center"/>
    </xf>
    <xf numFmtId="0" fontId="6" fillId="0" borderId="1" xfId="60" applyNumberFormat="true" applyFont="true" applyFill="true" applyBorder="true" applyAlignment="true">
      <alignment horizontal="center" vertical="center" wrapText="true"/>
    </xf>
    <xf numFmtId="178" fontId="6" fillId="0" borderId="1" xfId="3" applyNumberFormat="true" applyFont="true" applyFill="true" applyBorder="true" applyAlignment="true">
      <alignment horizontal="center" vertical="center" wrapText="true"/>
    </xf>
    <xf numFmtId="183" fontId="6" fillId="0" borderId="1" xfId="26" applyNumberFormat="true" applyFont="true" applyFill="true" applyBorder="true" applyAlignment="true">
      <alignment horizontal="center" vertical="center" wrapText="true"/>
    </xf>
    <xf numFmtId="181" fontId="6" fillId="0" borderId="1" xfId="26" applyNumberFormat="true" applyFont="true" applyFill="true" applyBorder="true" applyAlignment="true">
      <alignment horizontal="center" vertical="center" wrapText="true"/>
    </xf>
    <xf numFmtId="1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81" fontId="6" fillId="0" borderId="1" xfId="26" applyNumberFormat="true" applyFont="true" applyFill="true" applyBorder="true" applyAlignment="true">
      <alignment horizontal="center" vertical="center" wrapText="true"/>
    </xf>
    <xf numFmtId="183" fontId="6" fillId="0" borderId="1" xfId="26" applyNumberFormat="true" applyFont="true" applyFill="true" applyBorder="true" applyAlignment="true">
      <alignment horizontal="center" vertical="center" wrapText="true"/>
    </xf>
    <xf numFmtId="1" fontId="6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26" applyNumberFormat="true" applyFont="true" applyFill="true" applyBorder="true" applyAlignment="true">
      <alignment horizontal="center" vertical="center" wrapText="true"/>
    </xf>
    <xf numFmtId="1" fontId="6" fillId="0" borderId="1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183" fontId="6" fillId="0" borderId="1" xfId="0" applyNumberFormat="true" applyFont="true" applyFill="true" applyBorder="true" applyAlignment="true">
      <alignment horizontal="center" vertical="center"/>
    </xf>
    <xf numFmtId="0" fontId="1" fillId="0" borderId="5" xfId="26" applyFont="true" applyFill="true" applyBorder="true" applyAlignment="true">
      <alignment horizontal="center" vertical="center" wrapText="true"/>
    </xf>
    <xf numFmtId="0" fontId="1" fillId="0" borderId="6" xfId="26" applyFont="true" applyFill="true" applyBorder="true" applyAlignment="true">
      <alignment horizontal="center" vertical="center" wrapText="true"/>
    </xf>
    <xf numFmtId="176" fontId="6" fillId="0" borderId="1" xfId="26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60" applyFont="true" applyFill="true" applyBorder="true" applyAlignment="true">
      <alignment horizontal="center" vertical="center" wrapText="true"/>
    </xf>
    <xf numFmtId="1" fontId="6" fillId="0" borderId="1" xfId="26" applyNumberFormat="true" applyFont="true" applyFill="true" applyBorder="true" applyAlignment="true">
      <alignment horizontal="center" vertical="center" wrapText="true"/>
    </xf>
  </cellXfs>
  <cellStyles count="65">
    <cellStyle name="常规" xfId="0" builtinId="0"/>
    <cellStyle name="常规 4 2" xfId="1"/>
    <cellStyle name="常规 10 2" xfId="2"/>
    <cellStyle name="普通_活用表_亿元表" xfId="3"/>
    <cellStyle name="_ET_STYLE_NoName_00_" xfId="4"/>
    <cellStyle name="常规 8" xfId="5"/>
    <cellStyle name="40% - 强调文字颜色 1" xfId="6" builtinId="31"/>
    <cellStyle name="60% - 强调文字颜色 4" xfId="7" builtinId="44"/>
    <cellStyle name="强调文字颜色 1" xfId="8" builtinId="29"/>
    <cellStyle name="适中" xfId="9" builtinId="28"/>
    <cellStyle name="警告文本" xfId="10" builtinId="11"/>
    <cellStyle name="20% - 强调文字颜色 6" xfId="11" builtinId="50"/>
    <cellStyle name="差" xfId="12" builtinId="27"/>
    <cellStyle name="强调文字颜色 2" xfId="13" builtinId="33"/>
    <cellStyle name="汇总" xfId="14" builtinId="25"/>
    <cellStyle name="强调文字颜色 5" xfId="15" builtinId="45"/>
    <cellStyle name="20% - 强调文字颜色 1" xfId="16" builtinId="30"/>
    <cellStyle name="40% - 强调文字颜色 4" xfId="17" builtinId="43"/>
    <cellStyle name="常规 4" xfId="18"/>
    <cellStyle name="标题 4" xfId="19" builtinId="19"/>
    <cellStyle name="标题 2" xfId="20" builtinId="17"/>
    <cellStyle name="百分比" xfId="21" builtinId="5"/>
    <cellStyle name="千位分隔" xfId="22" builtinId="3"/>
    <cellStyle name="货币" xfId="23" builtinId="4"/>
    <cellStyle name="好" xfId="24" builtinId="26"/>
    <cellStyle name="60% - 强调文字颜色 3" xfId="25" builtinId="40"/>
    <cellStyle name="常规_Sheet1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常规 10" xfId="35"/>
    <cellStyle name="40% - 强调文字颜色 6" xfId="36" builtinId="51"/>
    <cellStyle name="常规_项目库20150305伍昊转交，红色表待安排，蓝色已解决（4.17更新） - 副本" xfId="37"/>
    <cellStyle name="60% - 强调文字颜色 3 3 2 2" xfId="38"/>
    <cellStyle name="输出" xfId="39" builtinId="21"/>
    <cellStyle name="超链接" xfId="40" builtinId="8"/>
    <cellStyle name="输入" xfId="41" builtinId="20"/>
    <cellStyle name="标题 1" xfId="42" builtinId="16"/>
    <cellStyle name="检查单元格" xfId="43" builtinId="23"/>
    <cellStyle name="标题 3" xfId="44" builtinId="18"/>
    <cellStyle name="已访问的超链接" xfId="45" builtinId="9"/>
    <cellStyle name="标题" xfId="46" builtinId="15"/>
    <cellStyle name="20% - 强调文字颜色 2" xfId="47" builtinId="34"/>
    <cellStyle name="40% - 强调文字颜色 5" xfId="48" builtinId="47"/>
    <cellStyle name="常规 5" xfId="49"/>
    <cellStyle name="60% - 强调文字颜色 5" xfId="50" builtinId="48"/>
    <cellStyle name="常规 2" xfId="51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强调文字颜色 4" xfId="56" builtinId="41"/>
    <cellStyle name="20% - 强调文字颜色 4" xfId="57" builtinId="42"/>
    <cellStyle name="20% - 强调文字颜色 5" xfId="58" builtinId="46"/>
    <cellStyle name="强调文字颜色 6" xfId="59" builtinId="49"/>
    <cellStyle name="常规_北京" xfId="60"/>
    <cellStyle name="常规 6" xfId="61"/>
    <cellStyle name="千位分隔_99年最新计划" xfId="62"/>
    <cellStyle name="40% - 强调文字颜色 2" xfId="63" builtinId="35"/>
    <cellStyle name="常规_Sheet1_1" xfId="64"/>
  </cellStyles>
  <tableStyles count="0" defaultTableStyle="TableStyleMedium2" defaultPivotStyle="PivotStyleLight16"/>
  <colors>
    <mruColors>
      <color rgb="00DEA9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T61"/>
  <sheetViews>
    <sheetView showZeros="0" tabSelected="1" workbookViewId="0">
      <pane xSplit="5" ySplit="5" topLeftCell="F6" activePane="bottomRight" state="frozen"/>
      <selection/>
      <selection pane="topRight"/>
      <selection pane="bottomLeft"/>
      <selection pane="bottomRight" activeCell="Q5" sqref="Q5"/>
    </sheetView>
  </sheetViews>
  <sheetFormatPr defaultColWidth="7.875" defaultRowHeight="14.25"/>
  <cols>
    <col min="1" max="1" width="4.125" style="3" customWidth="true"/>
    <col min="2" max="3" width="11.125" style="4" customWidth="true"/>
    <col min="4" max="4" width="38.75" style="4" customWidth="true"/>
    <col min="5" max="5" width="14.625" style="4" customWidth="true"/>
    <col min="6" max="10" width="10.125" style="4" customWidth="true"/>
    <col min="11" max="11" width="10.25" style="4" customWidth="true"/>
    <col min="12" max="12" width="10.25" style="5" customWidth="true"/>
    <col min="13" max="13" width="11.875" style="4" customWidth="true"/>
    <col min="14" max="14" width="12.375" style="6" customWidth="true"/>
    <col min="15" max="17" width="12.375" style="4" customWidth="true"/>
    <col min="18" max="18" width="16.6833333333333" style="4" customWidth="true"/>
    <col min="19" max="16384" width="7.875" style="3"/>
  </cols>
  <sheetData>
    <row r="1" spans="1:18">
      <c r="A1" s="7" t="s">
        <v>0</v>
      </c>
      <c r="B1" s="7"/>
      <c r="C1" s="8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</row>
    <row r="2" ht="30" customHeight="true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1" customFormat="true" ht="35" customHeight="true" spans="1:1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27" t="s">
        <v>7</v>
      </c>
      <c r="G3" s="27"/>
      <c r="H3" s="27"/>
      <c r="I3" s="27"/>
      <c r="J3" s="27"/>
      <c r="K3" s="10" t="s">
        <v>8</v>
      </c>
      <c r="L3" s="10" t="s">
        <v>9</v>
      </c>
      <c r="M3" s="27" t="s">
        <v>10</v>
      </c>
      <c r="N3" s="27" t="s">
        <v>11</v>
      </c>
      <c r="O3" s="27" t="s">
        <v>12</v>
      </c>
      <c r="P3" s="27" t="s">
        <v>13</v>
      </c>
      <c r="Q3" s="58" t="s">
        <v>14</v>
      </c>
      <c r="R3" s="10" t="s">
        <v>15</v>
      </c>
    </row>
    <row r="4" s="1" customFormat="true" ht="52" customHeight="true" spans="1:18">
      <c r="A4" s="10"/>
      <c r="B4" s="10"/>
      <c r="C4" s="10"/>
      <c r="D4" s="10"/>
      <c r="E4" s="10"/>
      <c r="F4" s="27" t="s">
        <v>16</v>
      </c>
      <c r="G4" s="27" t="s">
        <v>17</v>
      </c>
      <c r="H4" s="27" t="s">
        <v>18</v>
      </c>
      <c r="I4" s="27" t="s">
        <v>19</v>
      </c>
      <c r="J4" s="27" t="s">
        <v>20</v>
      </c>
      <c r="K4" s="10"/>
      <c r="L4" s="10"/>
      <c r="M4" s="27"/>
      <c r="N4" s="27"/>
      <c r="O4" s="27" t="s">
        <v>12</v>
      </c>
      <c r="P4" s="27" t="s">
        <v>21</v>
      </c>
      <c r="Q4" s="59"/>
      <c r="R4" s="10"/>
    </row>
    <row r="5" s="2" customFormat="true" ht="29.45" customHeight="true" spans="1:18">
      <c r="A5" s="11"/>
      <c r="B5" s="12"/>
      <c r="C5" s="12"/>
      <c r="D5" s="13"/>
      <c r="E5" s="28"/>
      <c r="F5" s="29">
        <f>F6+F42</f>
        <v>844.391</v>
      </c>
      <c r="G5" s="29">
        <f t="shared" ref="G5:J5" si="0">G6+G42</f>
        <v>243.549</v>
      </c>
      <c r="H5" s="29">
        <f t="shared" si="0"/>
        <v>49.089</v>
      </c>
      <c r="I5" s="29">
        <f t="shared" si="0"/>
        <v>254.214</v>
      </c>
      <c r="J5" s="29">
        <f t="shared" si="0"/>
        <v>297.539</v>
      </c>
      <c r="K5" s="29"/>
      <c r="L5" s="29"/>
      <c r="M5" s="29">
        <f t="shared" ref="M5" si="1">M6+M42</f>
        <v>1792116.9185</v>
      </c>
      <c r="N5" s="29">
        <f t="shared" ref="N5" si="2">N6+N42</f>
        <v>1044857.1616</v>
      </c>
      <c r="O5" s="29">
        <f t="shared" ref="O5" si="3">O6+O42</f>
        <v>525838.12</v>
      </c>
      <c r="P5" s="29">
        <f t="shared" ref="P5" si="4">P6+P42</f>
        <v>236575.8</v>
      </c>
      <c r="Q5" s="29">
        <f t="shared" ref="Q5" si="5">Q6+Q42</f>
        <v>172015</v>
      </c>
      <c r="R5" s="53"/>
    </row>
    <row r="6" s="2" customFormat="true" ht="24" customHeight="true" spans="1:18">
      <c r="A6" s="14" t="s">
        <v>22</v>
      </c>
      <c r="B6" s="15"/>
      <c r="C6" s="15"/>
      <c r="D6" s="16"/>
      <c r="E6" s="28"/>
      <c r="F6" s="29">
        <f>F7+F26</f>
        <v>528.461</v>
      </c>
      <c r="G6" s="29">
        <f t="shared" ref="G6:J6" si="6">G7+G26</f>
        <v>53.558</v>
      </c>
      <c r="H6" s="29">
        <f t="shared" si="6"/>
        <v>19.31</v>
      </c>
      <c r="I6" s="29">
        <f t="shared" si="6"/>
        <v>205.282</v>
      </c>
      <c r="J6" s="29">
        <f t="shared" si="6"/>
        <v>250.311</v>
      </c>
      <c r="K6" s="29"/>
      <c r="L6" s="29"/>
      <c r="M6" s="29">
        <f t="shared" ref="M6" si="7">M7+M26</f>
        <v>164950.2644</v>
      </c>
      <c r="N6" s="29">
        <f t="shared" ref="N6" si="8">N7+N26</f>
        <v>97961.7616</v>
      </c>
      <c r="O6" s="29">
        <f t="shared" ref="O6" si="9">O7+O26</f>
        <v>124654.07</v>
      </c>
      <c r="P6" s="29">
        <f t="shared" ref="P6" si="10">P7+P26</f>
        <v>35835</v>
      </c>
      <c r="Q6" s="29">
        <f t="shared" ref="Q6" si="11">Q7+Q26</f>
        <v>88819</v>
      </c>
      <c r="R6" s="53"/>
    </row>
    <row r="7" s="2" customFormat="true" ht="24" customHeight="true" spans="1:18">
      <c r="A7" s="14" t="s">
        <v>23</v>
      </c>
      <c r="B7" s="15"/>
      <c r="C7" s="15"/>
      <c r="D7" s="16"/>
      <c r="E7" s="28"/>
      <c r="F7" s="29">
        <f>SUM(F8:F25)</f>
        <v>311.381</v>
      </c>
      <c r="G7" s="29">
        <f t="shared" ref="G7:J7" si="12">SUM(G8:G25)</f>
        <v>34.935</v>
      </c>
      <c r="H7" s="29">
        <f t="shared" si="12"/>
        <v>19.31</v>
      </c>
      <c r="I7" s="29">
        <f t="shared" si="12"/>
        <v>137.357</v>
      </c>
      <c r="J7" s="29">
        <f t="shared" si="12"/>
        <v>119.779</v>
      </c>
      <c r="K7" s="29"/>
      <c r="L7" s="29"/>
      <c r="M7" s="29">
        <f t="shared" ref="M7" si="13">SUM(M8:M25)</f>
        <v>104372.7869</v>
      </c>
      <c r="N7" s="29">
        <f t="shared" ref="N7" si="14">SUM(N8:N25)</f>
        <v>81061.7616</v>
      </c>
      <c r="O7" s="29">
        <f t="shared" ref="O7" si="15">SUM(O8:O25)</f>
        <v>76749.59</v>
      </c>
      <c r="P7" s="29">
        <f t="shared" ref="P7" si="16">SUM(P8:P25)</f>
        <v>35835</v>
      </c>
      <c r="Q7" s="29">
        <f t="shared" ref="Q7" si="17">SUM(Q8:Q25)</f>
        <v>40915</v>
      </c>
      <c r="R7" s="53"/>
    </row>
    <row r="8" ht="49.5" customHeight="true" spans="1:18">
      <c r="A8" s="17">
        <v>1</v>
      </c>
      <c r="B8" s="17" t="s">
        <v>24</v>
      </c>
      <c r="C8" s="17" t="s">
        <v>25</v>
      </c>
      <c r="D8" s="18" t="s">
        <v>26</v>
      </c>
      <c r="E8" s="18" t="s">
        <v>27</v>
      </c>
      <c r="F8" s="30">
        <f t="shared" ref="F8:F16" si="18">SUM(G8:J8)</f>
        <v>10.48</v>
      </c>
      <c r="G8" s="30"/>
      <c r="H8" s="30">
        <v>1.4</v>
      </c>
      <c r="I8" s="30">
        <v>9.08</v>
      </c>
      <c r="J8" s="30"/>
      <c r="K8" s="36">
        <v>2022</v>
      </c>
      <c r="L8" s="36">
        <v>2024</v>
      </c>
      <c r="M8" s="18">
        <v>2581</v>
      </c>
      <c r="N8" s="18">
        <v>2580.73</v>
      </c>
      <c r="O8" s="45">
        <f>MIN(230*F8,M8*0.9)</f>
        <v>2322.9</v>
      </c>
      <c r="P8" s="17">
        <v>1000</v>
      </c>
      <c r="Q8" s="54">
        <v>1323</v>
      </c>
      <c r="R8" s="17"/>
    </row>
    <row r="9" ht="49.5" customHeight="true" spans="1:18">
      <c r="A9" s="17">
        <v>2</v>
      </c>
      <c r="B9" s="17" t="s">
        <v>24</v>
      </c>
      <c r="C9" s="17" t="s">
        <v>28</v>
      </c>
      <c r="D9" s="18" t="s">
        <v>29</v>
      </c>
      <c r="E9" s="18" t="s">
        <v>27</v>
      </c>
      <c r="F9" s="30">
        <f t="shared" si="18"/>
        <v>11.06</v>
      </c>
      <c r="G9" s="30">
        <v>11.06</v>
      </c>
      <c r="H9" s="30"/>
      <c r="I9" s="30"/>
      <c r="J9" s="30"/>
      <c r="K9" s="36">
        <v>2024</v>
      </c>
      <c r="L9" s="36">
        <v>2025</v>
      </c>
      <c r="M9" s="46">
        <v>5271.48</v>
      </c>
      <c r="N9" s="18">
        <v>1800</v>
      </c>
      <c r="O9" s="45">
        <v>4744</v>
      </c>
      <c r="P9" s="17">
        <v>1800</v>
      </c>
      <c r="Q9" s="54">
        <f>O9-P9</f>
        <v>2944</v>
      </c>
      <c r="R9" s="17"/>
    </row>
    <row r="10" ht="49.5" customHeight="true" spans="1:18">
      <c r="A10" s="17">
        <v>3</v>
      </c>
      <c r="B10" s="17" t="s">
        <v>30</v>
      </c>
      <c r="C10" s="17" t="s">
        <v>31</v>
      </c>
      <c r="D10" s="18" t="s">
        <v>32</v>
      </c>
      <c r="E10" s="17" t="s">
        <v>27</v>
      </c>
      <c r="F10" s="30">
        <f t="shared" si="18"/>
        <v>24.845</v>
      </c>
      <c r="G10" s="30"/>
      <c r="H10" s="30"/>
      <c r="I10" s="30">
        <v>24.845</v>
      </c>
      <c r="J10" s="30"/>
      <c r="K10" s="36">
        <v>2024</v>
      </c>
      <c r="L10" s="36">
        <v>2024</v>
      </c>
      <c r="M10" s="47">
        <v>9659.93</v>
      </c>
      <c r="N10" s="18">
        <v>7925.33</v>
      </c>
      <c r="O10" s="45">
        <v>5714</v>
      </c>
      <c r="P10" s="17">
        <v>2000</v>
      </c>
      <c r="Q10" s="54">
        <f>O10-P10</f>
        <v>3714</v>
      </c>
      <c r="R10" s="17"/>
    </row>
    <row r="11" ht="49.5" customHeight="true" spans="1:18">
      <c r="A11" s="17">
        <v>4</v>
      </c>
      <c r="B11" s="17" t="s">
        <v>30</v>
      </c>
      <c r="C11" s="17" t="s">
        <v>33</v>
      </c>
      <c r="D11" s="18" t="s">
        <v>34</v>
      </c>
      <c r="E11" s="18" t="s">
        <v>27</v>
      </c>
      <c r="F11" s="30">
        <f t="shared" si="18"/>
        <v>7.92</v>
      </c>
      <c r="G11" s="30">
        <v>7.92</v>
      </c>
      <c r="H11" s="30"/>
      <c r="I11" s="30"/>
      <c r="J11" s="30"/>
      <c r="K11" s="36">
        <v>2024</v>
      </c>
      <c r="L11" s="36">
        <v>2025</v>
      </c>
      <c r="M11" s="46">
        <v>4788.56</v>
      </c>
      <c r="N11" s="18">
        <v>4789</v>
      </c>
      <c r="O11" s="45">
        <v>4310</v>
      </c>
      <c r="P11" s="17">
        <v>1800</v>
      </c>
      <c r="Q11" s="54">
        <f t="shared" ref="Q11:Q16" si="19">O11-P11</f>
        <v>2510</v>
      </c>
      <c r="R11" s="17"/>
    </row>
    <row r="12" ht="49.5" customHeight="true" spans="1:18">
      <c r="A12" s="17">
        <v>5</v>
      </c>
      <c r="B12" s="17" t="s">
        <v>30</v>
      </c>
      <c r="C12" s="17" t="s">
        <v>35</v>
      </c>
      <c r="D12" s="18" t="s">
        <v>36</v>
      </c>
      <c r="E12" s="18" t="s">
        <v>27</v>
      </c>
      <c r="F12" s="30">
        <f t="shared" si="18"/>
        <v>18.215</v>
      </c>
      <c r="G12" s="30"/>
      <c r="H12" s="30"/>
      <c r="I12" s="30">
        <v>18.215</v>
      </c>
      <c r="J12" s="30"/>
      <c r="K12" s="36">
        <v>2024</v>
      </c>
      <c r="L12" s="36">
        <v>2025</v>
      </c>
      <c r="M12" s="46">
        <v>4965.83</v>
      </c>
      <c r="N12" s="18">
        <v>4000</v>
      </c>
      <c r="O12" s="45">
        <v>4189</v>
      </c>
      <c r="P12" s="17">
        <v>1800</v>
      </c>
      <c r="Q12" s="54">
        <f t="shared" si="19"/>
        <v>2389</v>
      </c>
      <c r="R12" s="17"/>
    </row>
    <row r="13" ht="49.5" customHeight="true" spans="1:18">
      <c r="A13" s="17">
        <v>6</v>
      </c>
      <c r="B13" s="17" t="s">
        <v>30</v>
      </c>
      <c r="C13" s="17" t="s">
        <v>35</v>
      </c>
      <c r="D13" s="18" t="s">
        <v>37</v>
      </c>
      <c r="E13" s="18" t="s">
        <v>27</v>
      </c>
      <c r="F13" s="30">
        <f t="shared" si="18"/>
        <v>19.29</v>
      </c>
      <c r="G13" s="30"/>
      <c r="H13" s="30"/>
      <c r="I13" s="30">
        <v>19.29</v>
      </c>
      <c r="J13" s="30"/>
      <c r="K13" s="36">
        <v>2024</v>
      </c>
      <c r="L13" s="36">
        <v>2025</v>
      </c>
      <c r="M13" s="46">
        <v>4933.84</v>
      </c>
      <c r="N13" s="18">
        <v>2000</v>
      </c>
      <c r="O13" s="48">
        <v>4437</v>
      </c>
      <c r="P13" s="17">
        <v>1800</v>
      </c>
      <c r="Q13" s="54">
        <f t="shared" si="19"/>
        <v>2637</v>
      </c>
      <c r="R13" s="17"/>
    </row>
    <row r="14" ht="49.5" customHeight="true" spans="1:18">
      <c r="A14" s="19">
        <v>7</v>
      </c>
      <c r="B14" s="19" t="s">
        <v>30</v>
      </c>
      <c r="C14" s="19" t="s">
        <v>35</v>
      </c>
      <c r="D14" s="20" t="s">
        <v>38</v>
      </c>
      <c r="E14" s="20" t="s">
        <v>27</v>
      </c>
      <c r="F14" s="31">
        <f t="shared" si="18"/>
        <v>5.91</v>
      </c>
      <c r="G14" s="31">
        <v>5.91</v>
      </c>
      <c r="H14" s="31"/>
      <c r="I14" s="31"/>
      <c r="J14" s="31"/>
      <c r="K14" s="37">
        <v>2024</v>
      </c>
      <c r="L14" s="37">
        <v>2024</v>
      </c>
      <c r="M14" s="49">
        <v>4179.38</v>
      </c>
      <c r="N14" s="20">
        <v>4179</v>
      </c>
      <c r="O14" s="50">
        <v>2660</v>
      </c>
      <c r="P14" s="19">
        <v>1000</v>
      </c>
      <c r="Q14" s="60">
        <f t="shared" si="19"/>
        <v>1660</v>
      </c>
      <c r="R14" s="61"/>
    </row>
    <row r="15" ht="49.5" customHeight="true" spans="1:18">
      <c r="A15" s="17">
        <v>8</v>
      </c>
      <c r="B15" s="17" t="s">
        <v>30</v>
      </c>
      <c r="C15" s="17" t="s">
        <v>39</v>
      </c>
      <c r="D15" s="18" t="s">
        <v>40</v>
      </c>
      <c r="E15" s="18" t="s">
        <v>27</v>
      </c>
      <c r="F15" s="30">
        <f t="shared" si="18"/>
        <v>17.91</v>
      </c>
      <c r="G15" s="30"/>
      <c r="H15" s="30">
        <v>17.91</v>
      </c>
      <c r="I15" s="30"/>
      <c r="J15" s="30"/>
      <c r="K15" s="36">
        <v>2024</v>
      </c>
      <c r="L15" s="36">
        <v>2024</v>
      </c>
      <c r="M15" s="46">
        <v>8488.8</v>
      </c>
      <c r="N15" s="18">
        <v>8488.8</v>
      </c>
      <c r="O15" s="45">
        <v>7522</v>
      </c>
      <c r="P15" s="17">
        <v>2000</v>
      </c>
      <c r="Q15" s="54">
        <f t="shared" si="19"/>
        <v>5522</v>
      </c>
      <c r="R15" s="17"/>
    </row>
    <row r="16" ht="49.5" customHeight="true" spans="1:18">
      <c r="A16" s="17">
        <v>9</v>
      </c>
      <c r="B16" s="17" t="s">
        <v>30</v>
      </c>
      <c r="C16" s="17" t="s">
        <v>41</v>
      </c>
      <c r="D16" s="18" t="s">
        <v>42</v>
      </c>
      <c r="E16" s="18" t="s">
        <v>27</v>
      </c>
      <c r="F16" s="30">
        <f t="shared" si="18"/>
        <v>26.579</v>
      </c>
      <c r="G16" s="30"/>
      <c r="H16" s="30"/>
      <c r="I16" s="30">
        <v>26.579</v>
      </c>
      <c r="J16" s="30"/>
      <c r="K16" s="36">
        <v>2024</v>
      </c>
      <c r="L16" s="36">
        <v>2025</v>
      </c>
      <c r="M16" s="46">
        <v>6973.58</v>
      </c>
      <c r="N16" s="18">
        <v>2000</v>
      </c>
      <c r="O16" s="45">
        <v>6113.17</v>
      </c>
      <c r="P16" s="17">
        <v>2000</v>
      </c>
      <c r="Q16" s="54">
        <v>4113</v>
      </c>
      <c r="R16" s="17"/>
    </row>
    <row r="17" ht="49.5" customHeight="true" spans="1:18">
      <c r="A17" s="17">
        <v>10</v>
      </c>
      <c r="B17" s="17" t="s">
        <v>43</v>
      </c>
      <c r="C17" s="17" t="s">
        <v>44</v>
      </c>
      <c r="D17" s="18" t="s">
        <v>45</v>
      </c>
      <c r="E17" s="18" t="s">
        <v>27</v>
      </c>
      <c r="F17" s="30">
        <f t="shared" ref="F17:F25" si="20">SUM(G17:J17)</f>
        <v>10.3</v>
      </c>
      <c r="G17" s="30"/>
      <c r="H17" s="30"/>
      <c r="I17" s="30">
        <v>10.3</v>
      </c>
      <c r="J17" s="30"/>
      <c r="K17" s="36">
        <v>2024</v>
      </c>
      <c r="L17" s="36">
        <v>2024</v>
      </c>
      <c r="M17" s="46">
        <v>2575</v>
      </c>
      <c r="N17" s="45">
        <v>2511.55</v>
      </c>
      <c r="O17" s="45">
        <v>2266</v>
      </c>
      <c r="P17" s="17">
        <v>1200</v>
      </c>
      <c r="Q17" s="54">
        <v>1066</v>
      </c>
      <c r="R17" s="17"/>
    </row>
    <row r="18" ht="49.5" customHeight="true" spans="1:18">
      <c r="A18" s="19">
        <v>11</v>
      </c>
      <c r="B18" s="19" t="s">
        <v>46</v>
      </c>
      <c r="C18" s="19" t="s">
        <v>47</v>
      </c>
      <c r="D18" s="19" t="s">
        <v>48</v>
      </c>
      <c r="E18" s="20" t="s">
        <v>27</v>
      </c>
      <c r="F18" s="19">
        <v>35.77</v>
      </c>
      <c r="G18" s="19"/>
      <c r="H18" s="19"/>
      <c r="I18" s="19"/>
      <c r="J18" s="19">
        <v>35.77</v>
      </c>
      <c r="K18" s="19">
        <v>2024</v>
      </c>
      <c r="L18" s="19">
        <v>2024</v>
      </c>
      <c r="M18" s="51">
        <v>9471.89</v>
      </c>
      <c r="N18" s="52">
        <v>8010</v>
      </c>
      <c r="O18" s="19">
        <v>6439</v>
      </c>
      <c r="P18" s="19">
        <v>4601</v>
      </c>
      <c r="Q18" s="62">
        <v>1838</v>
      </c>
      <c r="R18" s="61"/>
    </row>
    <row r="19" ht="49.5" customHeight="true" spans="1:18">
      <c r="A19" s="17">
        <v>12</v>
      </c>
      <c r="B19" s="17" t="s">
        <v>46</v>
      </c>
      <c r="C19" s="17" t="s">
        <v>49</v>
      </c>
      <c r="D19" s="17" t="s">
        <v>50</v>
      </c>
      <c r="E19" s="18" t="s">
        <v>27</v>
      </c>
      <c r="F19" s="17">
        <v>40.025</v>
      </c>
      <c r="G19" s="17"/>
      <c r="H19" s="17"/>
      <c r="I19" s="17"/>
      <c r="J19" s="17">
        <v>40.025</v>
      </c>
      <c r="K19" s="17">
        <v>2024</v>
      </c>
      <c r="L19" s="17">
        <v>2024</v>
      </c>
      <c r="M19" s="47">
        <v>10011.2437</v>
      </c>
      <c r="N19" s="53">
        <v>7200</v>
      </c>
      <c r="O19" s="17">
        <v>7205</v>
      </c>
      <c r="P19" s="17">
        <v>6134</v>
      </c>
      <c r="Q19" s="63">
        <v>1071</v>
      </c>
      <c r="R19" s="17"/>
    </row>
    <row r="20" ht="49.5" customHeight="true" spans="1:18">
      <c r="A20" s="17">
        <v>13</v>
      </c>
      <c r="B20" s="17" t="s">
        <v>46</v>
      </c>
      <c r="C20" s="17" t="s">
        <v>49</v>
      </c>
      <c r="D20" s="17" t="s">
        <v>51</v>
      </c>
      <c r="E20" s="18" t="s">
        <v>27</v>
      </c>
      <c r="F20" s="17">
        <v>16.495</v>
      </c>
      <c r="G20" s="17"/>
      <c r="H20" s="17"/>
      <c r="I20" s="17"/>
      <c r="J20" s="18">
        <v>16.495</v>
      </c>
      <c r="K20" s="17">
        <v>2024</v>
      </c>
      <c r="L20" s="17">
        <v>2024</v>
      </c>
      <c r="M20" s="47">
        <v>4430</v>
      </c>
      <c r="N20" s="53">
        <v>3100</v>
      </c>
      <c r="O20" s="17">
        <v>2969</v>
      </c>
      <c r="P20" s="17">
        <v>1500</v>
      </c>
      <c r="Q20" s="63">
        <v>1469</v>
      </c>
      <c r="R20" s="17"/>
    </row>
    <row r="21" ht="49.5" customHeight="true" spans="1:18">
      <c r="A21" s="17">
        <v>14</v>
      </c>
      <c r="B21" s="17" t="s">
        <v>46</v>
      </c>
      <c r="C21" s="17" t="s">
        <v>49</v>
      </c>
      <c r="D21" s="21" t="s">
        <v>52</v>
      </c>
      <c r="E21" s="18" t="s">
        <v>27</v>
      </c>
      <c r="F21" s="17">
        <v>8.88</v>
      </c>
      <c r="G21" s="17"/>
      <c r="H21" s="17"/>
      <c r="I21" s="17"/>
      <c r="J21" s="18">
        <v>8.88</v>
      </c>
      <c r="K21" s="17">
        <v>2024</v>
      </c>
      <c r="L21" s="17">
        <v>2024</v>
      </c>
      <c r="M21" s="47">
        <v>2197.3586</v>
      </c>
      <c r="N21" s="53">
        <v>1400</v>
      </c>
      <c r="O21" s="17">
        <v>1598</v>
      </c>
      <c r="P21" s="17">
        <v>1000</v>
      </c>
      <c r="Q21" s="63">
        <v>598</v>
      </c>
      <c r="R21" s="17"/>
    </row>
    <row r="22" ht="49.5" customHeight="true" spans="1:18">
      <c r="A22" s="17">
        <v>15</v>
      </c>
      <c r="B22" s="17" t="s">
        <v>46</v>
      </c>
      <c r="C22" s="17" t="s">
        <v>49</v>
      </c>
      <c r="D22" s="21" t="s">
        <v>53</v>
      </c>
      <c r="E22" s="18" t="s">
        <v>27</v>
      </c>
      <c r="F22" s="17">
        <v>18.609</v>
      </c>
      <c r="G22" s="17"/>
      <c r="H22" s="17"/>
      <c r="I22" s="17"/>
      <c r="J22" s="18">
        <v>18.609</v>
      </c>
      <c r="K22" s="17">
        <v>2024</v>
      </c>
      <c r="L22" s="17">
        <v>2024</v>
      </c>
      <c r="M22" s="47">
        <v>4767.543</v>
      </c>
      <c r="N22" s="53">
        <v>2000</v>
      </c>
      <c r="O22" s="17">
        <v>3350</v>
      </c>
      <c r="P22" s="17">
        <v>1800</v>
      </c>
      <c r="Q22" s="63">
        <v>1550</v>
      </c>
      <c r="R22" s="17"/>
    </row>
    <row r="23" ht="59" customHeight="true" spans="1:18">
      <c r="A23" s="17">
        <v>16</v>
      </c>
      <c r="B23" s="17" t="s">
        <v>54</v>
      </c>
      <c r="C23" s="17" t="s">
        <v>55</v>
      </c>
      <c r="D23" s="18" t="s">
        <v>56</v>
      </c>
      <c r="E23" s="18" t="s">
        <v>27</v>
      </c>
      <c r="F23" s="30">
        <f t="shared" si="20"/>
        <v>10.045</v>
      </c>
      <c r="G23" s="30">
        <v>10.045</v>
      </c>
      <c r="H23" s="30"/>
      <c r="I23" s="30"/>
      <c r="J23" s="30"/>
      <c r="K23" s="36">
        <v>2023</v>
      </c>
      <c r="L23" s="36">
        <v>2024</v>
      </c>
      <c r="M23" s="46">
        <v>8727</v>
      </c>
      <c r="N23" s="54">
        <v>8727</v>
      </c>
      <c r="O23" s="45">
        <v>4319</v>
      </c>
      <c r="P23" s="47">
        <v>1600</v>
      </c>
      <c r="Q23" s="54">
        <f t="shared" ref="Q23:Q25" si="21">O23-P23</f>
        <v>2719</v>
      </c>
      <c r="R23" s="17"/>
    </row>
    <row r="24" ht="60" customHeight="true" spans="1:18">
      <c r="A24" s="17">
        <v>17</v>
      </c>
      <c r="B24" s="17" t="s">
        <v>54</v>
      </c>
      <c r="C24" s="17" t="s">
        <v>57</v>
      </c>
      <c r="D24" s="18" t="s">
        <v>58</v>
      </c>
      <c r="E24" s="18" t="s">
        <v>27</v>
      </c>
      <c r="F24" s="30">
        <f t="shared" si="20"/>
        <v>8.916</v>
      </c>
      <c r="G24" s="30"/>
      <c r="H24" s="30"/>
      <c r="I24" s="30">
        <v>8.916</v>
      </c>
      <c r="J24" s="30"/>
      <c r="K24" s="36">
        <v>2024</v>
      </c>
      <c r="L24" s="36">
        <v>2025</v>
      </c>
      <c r="M24" s="46">
        <v>3080.6316</v>
      </c>
      <c r="N24" s="54">
        <v>3080.6316</v>
      </c>
      <c r="O24" s="45">
        <v>1961.52</v>
      </c>
      <c r="P24" s="47">
        <v>1000</v>
      </c>
      <c r="Q24" s="54">
        <v>962</v>
      </c>
      <c r="R24" s="17"/>
    </row>
    <row r="25" ht="49.5" customHeight="true" spans="1:18">
      <c r="A25" s="17">
        <v>18</v>
      </c>
      <c r="B25" s="17" t="s">
        <v>54</v>
      </c>
      <c r="C25" s="17" t="s">
        <v>59</v>
      </c>
      <c r="D25" s="18" t="s">
        <v>60</v>
      </c>
      <c r="E25" s="18" t="s">
        <v>27</v>
      </c>
      <c r="F25" s="30">
        <f t="shared" si="20"/>
        <v>20.132</v>
      </c>
      <c r="G25" s="30"/>
      <c r="H25" s="30"/>
      <c r="I25" s="30">
        <v>20.132</v>
      </c>
      <c r="J25" s="30"/>
      <c r="K25" s="36">
        <v>2023</v>
      </c>
      <c r="L25" s="36">
        <v>2024</v>
      </c>
      <c r="M25" s="46">
        <v>7269.72</v>
      </c>
      <c r="N25" s="54">
        <v>7269.72</v>
      </c>
      <c r="O25" s="45">
        <v>4630</v>
      </c>
      <c r="P25" s="17">
        <v>1800</v>
      </c>
      <c r="Q25" s="54">
        <f t="shared" si="21"/>
        <v>2830</v>
      </c>
      <c r="R25" s="17"/>
    </row>
    <row r="26" s="2" customFormat="true" ht="24" customHeight="true" spans="1:18">
      <c r="A26" s="14" t="s">
        <v>61</v>
      </c>
      <c r="B26" s="15"/>
      <c r="C26" s="15"/>
      <c r="D26" s="16"/>
      <c r="E26" s="28"/>
      <c r="F26" s="29">
        <f>SUM(F27:F41)</f>
        <v>217.08</v>
      </c>
      <c r="G26" s="29">
        <f>SUM(G27:G41)</f>
        <v>18.623</v>
      </c>
      <c r="H26" s="29">
        <f>SUM(H27:H41)</f>
        <v>0</v>
      </c>
      <c r="I26" s="29">
        <f>SUM(I27:I41)</f>
        <v>67.925</v>
      </c>
      <c r="J26" s="29">
        <f>SUM(J27:J41)</f>
        <v>130.532</v>
      </c>
      <c r="K26" s="29"/>
      <c r="L26" s="29"/>
      <c r="M26" s="29">
        <f t="shared" ref="M26" si="22">SUM(M27:M41)</f>
        <v>60577.4775</v>
      </c>
      <c r="N26" s="29">
        <f t="shared" ref="N26" si="23">SUM(N27:N41)</f>
        <v>16900</v>
      </c>
      <c r="O26" s="29">
        <f t="shared" ref="O26" si="24">SUM(O27:O41)</f>
        <v>47904.48</v>
      </c>
      <c r="P26" s="29">
        <f t="shared" ref="P26" si="25">SUM(P27:P41)</f>
        <v>0</v>
      </c>
      <c r="Q26" s="29">
        <f t="shared" ref="Q26" si="26">SUM(Q27:Q41)</f>
        <v>47904</v>
      </c>
      <c r="R26" s="53"/>
    </row>
    <row r="27" ht="49.15" customHeight="true" spans="1:18">
      <c r="A27" s="17">
        <v>19</v>
      </c>
      <c r="B27" s="17" t="s">
        <v>62</v>
      </c>
      <c r="C27" s="17" t="s">
        <v>63</v>
      </c>
      <c r="D27" s="18" t="s">
        <v>64</v>
      </c>
      <c r="E27" s="18" t="s">
        <v>27</v>
      </c>
      <c r="F27" s="30">
        <f t="shared" ref="F27:F32" si="27">SUM(G27:J27)</f>
        <v>7.474</v>
      </c>
      <c r="G27" s="30"/>
      <c r="H27" s="30"/>
      <c r="I27" s="30"/>
      <c r="J27" s="30">
        <v>7.474</v>
      </c>
      <c r="K27" s="36">
        <v>2024</v>
      </c>
      <c r="L27" s="36">
        <v>2025</v>
      </c>
      <c r="M27" s="46">
        <v>1723</v>
      </c>
      <c r="N27" s="18">
        <v>800</v>
      </c>
      <c r="O27" s="45">
        <v>1345</v>
      </c>
      <c r="P27" s="18"/>
      <c r="Q27" s="54">
        <f>O27-P27</f>
        <v>1345</v>
      </c>
      <c r="R27" s="17"/>
    </row>
    <row r="28" ht="49.15" customHeight="true" spans="1:18">
      <c r="A28" s="17">
        <v>20</v>
      </c>
      <c r="B28" s="17" t="s">
        <v>62</v>
      </c>
      <c r="C28" s="17" t="s">
        <v>63</v>
      </c>
      <c r="D28" s="18" t="s">
        <v>65</v>
      </c>
      <c r="E28" s="18" t="s">
        <v>27</v>
      </c>
      <c r="F28" s="30">
        <f t="shared" si="27"/>
        <v>13.091</v>
      </c>
      <c r="G28" s="30"/>
      <c r="H28" s="30"/>
      <c r="I28" s="30"/>
      <c r="J28" s="30">
        <v>13.091</v>
      </c>
      <c r="K28" s="36">
        <v>2024</v>
      </c>
      <c r="L28" s="36">
        <v>2025</v>
      </c>
      <c r="M28" s="46">
        <v>3327</v>
      </c>
      <c r="N28" s="18">
        <v>1000</v>
      </c>
      <c r="O28" s="45">
        <v>2356</v>
      </c>
      <c r="P28" s="18"/>
      <c r="Q28" s="54">
        <f>O28-P28</f>
        <v>2356</v>
      </c>
      <c r="R28" s="17"/>
    </row>
    <row r="29" ht="49.5" customHeight="true" spans="1:18">
      <c r="A29" s="17">
        <v>21</v>
      </c>
      <c r="B29" s="17" t="s">
        <v>24</v>
      </c>
      <c r="C29" s="17" t="s">
        <v>25</v>
      </c>
      <c r="D29" s="18" t="s">
        <v>66</v>
      </c>
      <c r="E29" s="18" t="s">
        <v>27</v>
      </c>
      <c r="F29" s="30">
        <f t="shared" si="27"/>
        <v>27.557</v>
      </c>
      <c r="G29" s="30"/>
      <c r="H29" s="30"/>
      <c r="I29" s="30">
        <v>27.557</v>
      </c>
      <c r="J29" s="30"/>
      <c r="K29" s="36">
        <v>2024</v>
      </c>
      <c r="L29" s="36">
        <v>2025</v>
      </c>
      <c r="M29" s="46">
        <v>8305</v>
      </c>
      <c r="N29" s="18">
        <v>5000</v>
      </c>
      <c r="O29" s="45">
        <v>7475</v>
      </c>
      <c r="P29" s="17"/>
      <c r="Q29" s="54">
        <f>O29-P29</f>
        <v>7475</v>
      </c>
      <c r="R29" s="17"/>
    </row>
    <row r="30" ht="49.5" customHeight="true" spans="1:18">
      <c r="A30" s="17">
        <v>22</v>
      </c>
      <c r="B30" s="17" t="s">
        <v>43</v>
      </c>
      <c r="C30" s="17" t="s">
        <v>67</v>
      </c>
      <c r="D30" s="18" t="s">
        <v>68</v>
      </c>
      <c r="E30" s="18" t="s">
        <v>27</v>
      </c>
      <c r="F30" s="30">
        <f t="shared" si="27"/>
        <v>12</v>
      </c>
      <c r="G30" s="30"/>
      <c r="H30" s="30"/>
      <c r="I30" s="30">
        <v>12</v>
      </c>
      <c r="J30" s="30"/>
      <c r="K30" s="36">
        <v>2024</v>
      </c>
      <c r="L30" s="36">
        <v>2025</v>
      </c>
      <c r="M30" s="46">
        <v>2617</v>
      </c>
      <c r="N30" s="18">
        <v>500</v>
      </c>
      <c r="O30" s="45">
        <f>M30*0.9</f>
        <v>2355.3</v>
      </c>
      <c r="P30" s="17">
        <v>0</v>
      </c>
      <c r="Q30" s="45">
        <v>2355</v>
      </c>
      <c r="R30" s="17"/>
    </row>
    <row r="31" ht="50" customHeight="true" spans="1:18">
      <c r="A31" s="17">
        <v>23</v>
      </c>
      <c r="B31" s="17" t="s">
        <v>46</v>
      </c>
      <c r="C31" s="17" t="s">
        <v>69</v>
      </c>
      <c r="D31" s="17" t="s">
        <v>70</v>
      </c>
      <c r="E31" s="18" t="s">
        <v>27</v>
      </c>
      <c r="F31" s="30">
        <f t="shared" si="27"/>
        <v>26.051</v>
      </c>
      <c r="G31" s="30"/>
      <c r="H31" s="30"/>
      <c r="I31" s="30"/>
      <c r="J31" s="30">
        <v>26.051</v>
      </c>
      <c r="K31" s="36">
        <v>2024</v>
      </c>
      <c r="L31" s="36">
        <v>2025</v>
      </c>
      <c r="M31" s="46">
        <v>5666</v>
      </c>
      <c r="N31" s="18">
        <v>0</v>
      </c>
      <c r="O31" s="55">
        <v>4689.18</v>
      </c>
      <c r="P31" s="18"/>
      <c r="Q31" s="54">
        <v>4689</v>
      </c>
      <c r="R31" s="17"/>
    </row>
    <row r="32" ht="49.5" customHeight="true" spans="1:18">
      <c r="A32" s="19">
        <v>24</v>
      </c>
      <c r="B32" s="19" t="s">
        <v>46</v>
      </c>
      <c r="C32" s="19" t="s">
        <v>71</v>
      </c>
      <c r="D32" s="20" t="s">
        <v>72</v>
      </c>
      <c r="E32" s="20" t="s">
        <v>27</v>
      </c>
      <c r="F32" s="31">
        <f t="shared" si="27"/>
        <v>24.585</v>
      </c>
      <c r="G32" s="31"/>
      <c r="H32" s="31"/>
      <c r="I32" s="31"/>
      <c r="J32" s="31">
        <v>24.585</v>
      </c>
      <c r="K32" s="37">
        <v>2024</v>
      </c>
      <c r="L32" s="37">
        <v>2025</v>
      </c>
      <c r="M32" s="49">
        <v>6258.5417</v>
      </c>
      <c r="N32" s="20">
        <v>4900</v>
      </c>
      <c r="O32" s="50">
        <v>4917</v>
      </c>
      <c r="P32" s="19">
        <v>0</v>
      </c>
      <c r="Q32" s="60">
        <f>O32-P32</f>
        <v>4917</v>
      </c>
      <c r="R32" s="61"/>
    </row>
    <row r="33" ht="49.5" customHeight="true" spans="1:18">
      <c r="A33" s="17">
        <v>25</v>
      </c>
      <c r="B33" s="17" t="s">
        <v>46</v>
      </c>
      <c r="C33" s="17" t="s">
        <v>69</v>
      </c>
      <c r="D33" s="18" t="s">
        <v>73</v>
      </c>
      <c r="E33" s="18" t="s">
        <v>27</v>
      </c>
      <c r="F33" s="17">
        <v>12.421</v>
      </c>
      <c r="G33" s="17"/>
      <c r="H33" s="17"/>
      <c r="I33" s="17"/>
      <c r="J33" s="17">
        <v>12.421</v>
      </c>
      <c r="K33" s="17">
        <v>2024</v>
      </c>
      <c r="L33" s="17">
        <v>2025</v>
      </c>
      <c r="M33" s="47">
        <v>2545.9827</v>
      </c>
      <c r="N33" s="53"/>
      <c r="O33" s="45">
        <v>2236</v>
      </c>
      <c r="P33" s="17">
        <v>0</v>
      </c>
      <c r="Q33" s="63">
        <v>2236</v>
      </c>
      <c r="R33" s="17"/>
    </row>
    <row r="34" ht="49.5" customHeight="true" spans="1:18">
      <c r="A34" s="17">
        <v>26</v>
      </c>
      <c r="B34" s="17" t="s">
        <v>46</v>
      </c>
      <c r="C34" s="17" t="s">
        <v>69</v>
      </c>
      <c r="D34" s="18" t="s">
        <v>74</v>
      </c>
      <c r="E34" s="18" t="s">
        <v>27</v>
      </c>
      <c r="F34" s="17">
        <v>25.4</v>
      </c>
      <c r="G34" s="17"/>
      <c r="H34" s="17"/>
      <c r="I34" s="17"/>
      <c r="J34" s="17">
        <v>25.4</v>
      </c>
      <c r="K34" s="17">
        <v>2024</v>
      </c>
      <c r="L34" s="17">
        <v>2025</v>
      </c>
      <c r="M34" s="47">
        <v>4815.8307</v>
      </c>
      <c r="N34" s="53"/>
      <c r="O34" s="45">
        <v>4334</v>
      </c>
      <c r="P34" s="17">
        <v>0</v>
      </c>
      <c r="Q34" s="63">
        <v>4334</v>
      </c>
      <c r="R34" s="17"/>
    </row>
    <row r="35" ht="49.5" customHeight="true" spans="1:18">
      <c r="A35" s="17">
        <v>27</v>
      </c>
      <c r="B35" s="17" t="s">
        <v>46</v>
      </c>
      <c r="C35" s="17" t="s">
        <v>69</v>
      </c>
      <c r="D35" s="17" t="s">
        <v>75</v>
      </c>
      <c r="E35" s="18" t="s">
        <v>27</v>
      </c>
      <c r="F35" s="17">
        <v>10.637</v>
      </c>
      <c r="G35" s="17"/>
      <c r="H35" s="17"/>
      <c r="I35" s="17"/>
      <c r="J35" s="17">
        <v>10.637</v>
      </c>
      <c r="K35" s="17">
        <v>2025</v>
      </c>
      <c r="L35" s="17">
        <v>2025</v>
      </c>
      <c r="M35" s="47">
        <v>2281.6724</v>
      </c>
      <c r="N35" s="53"/>
      <c r="O35" s="45">
        <v>1915</v>
      </c>
      <c r="P35" s="17">
        <v>0</v>
      </c>
      <c r="Q35" s="63">
        <v>1915</v>
      </c>
      <c r="R35" s="17"/>
    </row>
    <row r="36" ht="49.5" customHeight="true" spans="1:18">
      <c r="A36" s="17">
        <v>28</v>
      </c>
      <c r="B36" s="17" t="s">
        <v>46</v>
      </c>
      <c r="C36" s="17" t="s">
        <v>76</v>
      </c>
      <c r="D36" s="17" t="s">
        <v>77</v>
      </c>
      <c r="E36" s="18" t="s">
        <v>27</v>
      </c>
      <c r="F36" s="17">
        <v>13.563</v>
      </c>
      <c r="G36" s="17">
        <v>13.563</v>
      </c>
      <c r="H36" s="17">
        <v>0</v>
      </c>
      <c r="I36" s="17"/>
      <c r="J36" s="17"/>
      <c r="K36" s="17">
        <v>2025</v>
      </c>
      <c r="L36" s="17">
        <v>2025</v>
      </c>
      <c r="M36" s="47">
        <v>7608.17</v>
      </c>
      <c r="N36" s="53"/>
      <c r="O36" s="45">
        <v>5832</v>
      </c>
      <c r="P36" s="17"/>
      <c r="Q36" s="63">
        <v>5832</v>
      </c>
      <c r="R36" s="17"/>
    </row>
    <row r="37" s="3" customFormat="true" ht="49.5" customHeight="true" spans="1:20">
      <c r="A37" s="17">
        <v>29</v>
      </c>
      <c r="B37" s="17" t="s">
        <v>78</v>
      </c>
      <c r="C37" s="17" t="s">
        <v>79</v>
      </c>
      <c r="D37" s="21" t="s">
        <v>80</v>
      </c>
      <c r="E37" s="18" t="s">
        <v>27</v>
      </c>
      <c r="F37" s="18">
        <v>5.177</v>
      </c>
      <c r="G37" s="17"/>
      <c r="H37" s="17"/>
      <c r="I37" s="17"/>
      <c r="J37" s="18">
        <v>5.177</v>
      </c>
      <c r="K37" s="17"/>
      <c r="L37" s="17"/>
      <c r="M37" s="47">
        <v>1771</v>
      </c>
      <c r="N37" s="53"/>
      <c r="O37" s="17">
        <v>931</v>
      </c>
      <c r="P37" s="17"/>
      <c r="Q37" s="63">
        <v>931</v>
      </c>
      <c r="R37" s="17"/>
      <c r="T37" s="3">
        <f t="shared" ref="T37:T38" si="28">O37-P37-Q37</f>
        <v>0</v>
      </c>
    </row>
    <row r="38" s="3" customFormat="true" ht="63" customHeight="true" spans="1:20">
      <c r="A38" s="17">
        <v>30</v>
      </c>
      <c r="B38" s="17" t="s">
        <v>78</v>
      </c>
      <c r="C38" s="17" t="s">
        <v>81</v>
      </c>
      <c r="D38" s="21" t="s">
        <v>82</v>
      </c>
      <c r="E38" s="18" t="s">
        <v>27</v>
      </c>
      <c r="F38" s="18">
        <v>5.696</v>
      </c>
      <c r="G38" s="17"/>
      <c r="H38" s="17"/>
      <c r="I38" s="17"/>
      <c r="J38" s="18">
        <v>5.696</v>
      </c>
      <c r="K38" s="17"/>
      <c r="L38" s="17"/>
      <c r="M38" s="47">
        <v>1261</v>
      </c>
      <c r="N38" s="53"/>
      <c r="O38" s="17">
        <v>1025</v>
      </c>
      <c r="P38" s="17"/>
      <c r="Q38" s="63">
        <v>1025</v>
      </c>
      <c r="R38" s="17"/>
      <c r="T38" s="3">
        <f t="shared" si="28"/>
        <v>0</v>
      </c>
    </row>
    <row r="39" ht="49.5" customHeight="true" spans="1:18">
      <c r="A39" s="17">
        <v>31</v>
      </c>
      <c r="B39" s="22" t="s">
        <v>83</v>
      </c>
      <c r="C39" s="22" t="s">
        <v>84</v>
      </c>
      <c r="D39" s="17" t="s">
        <v>85</v>
      </c>
      <c r="E39" s="18" t="s">
        <v>27</v>
      </c>
      <c r="F39" s="30">
        <f>SUM(G39:J39)</f>
        <v>9.46</v>
      </c>
      <c r="G39" s="17"/>
      <c r="H39" s="17"/>
      <c r="I39" s="17">
        <v>9.46</v>
      </c>
      <c r="J39" s="38"/>
      <c r="K39" s="36">
        <v>2025</v>
      </c>
      <c r="L39" s="36">
        <v>2025</v>
      </c>
      <c r="M39" s="46">
        <v>3807.72</v>
      </c>
      <c r="N39" s="18">
        <v>200</v>
      </c>
      <c r="O39" s="45">
        <v>2176</v>
      </c>
      <c r="P39" s="17">
        <v>0</v>
      </c>
      <c r="Q39" s="54">
        <v>2176</v>
      </c>
      <c r="R39" s="17"/>
    </row>
    <row r="40" ht="49.5" customHeight="true" spans="1:18">
      <c r="A40" s="17">
        <v>32</v>
      </c>
      <c r="B40" s="17" t="s">
        <v>83</v>
      </c>
      <c r="C40" s="17" t="s">
        <v>84</v>
      </c>
      <c r="D40" s="17" t="s">
        <v>86</v>
      </c>
      <c r="E40" s="18" t="s">
        <v>27</v>
      </c>
      <c r="F40" s="30">
        <f>SUM(G40:J40)</f>
        <v>5.06</v>
      </c>
      <c r="G40" s="30">
        <v>5.06</v>
      </c>
      <c r="H40" s="30"/>
      <c r="I40" s="30"/>
      <c r="J40" s="30"/>
      <c r="K40" s="36">
        <v>2024</v>
      </c>
      <c r="L40" s="36">
        <v>2025</v>
      </c>
      <c r="M40" s="46">
        <v>4099.56</v>
      </c>
      <c r="N40" s="18">
        <v>3500</v>
      </c>
      <c r="O40" s="45">
        <v>2277</v>
      </c>
      <c r="P40" s="17">
        <v>0</v>
      </c>
      <c r="Q40" s="54">
        <v>2277</v>
      </c>
      <c r="R40" s="17"/>
    </row>
    <row r="41" ht="49.5" customHeight="true" spans="1:18">
      <c r="A41" s="17">
        <v>33</v>
      </c>
      <c r="B41" s="17" t="s">
        <v>87</v>
      </c>
      <c r="C41" s="17" t="s">
        <v>88</v>
      </c>
      <c r="D41" s="18" t="s">
        <v>89</v>
      </c>
      <c r="E41" s="18" t="s">
        <v>27</v>
      </c>
      <c r="F41" s="30">
        <f>SUM(G41:J41)</f>
        <v>18.908</v>
      </c>
      <c r="G41" s="30"/>
      <c r="H41" s="30"/>
      <c r="I41" s="30">
        <v>18.908</v>
      </c>
      <c r="J41" s="30"/>
      <c r="K41" s="36">
        <v>2024</v>
      </c>
      <c r="L41" s="36">
        <v>2025</v>
      </c>
      <c r="M41" s="46">
        <v>4490</v>
      </c>
      <c r="N41" s="30">
        <v>1000</v>
      </c>
      <c r="O41" s="40">
        <v>4041</v>
      </c>
      <c r="P41" s="36"/>
      <c r="Q41" s="54">
        <v>4041</v>
      </c>
      <c r="R41" s="17"/>
    </row>
    <row r="42" ht="26.45" customHeight="true" spans="1:18">
      <c r="A42" s="23" t="s">
        <v>90</v>
      </c>
      <c r="B42" s="24"/>
      <c r="C42" s="24"/>
      <c r="D42" s="25"/>
      <c r="E42" s="18"/>
      <c r="F42" s="29">
        <f>F43+F54</f>
        <v>315.93</v>
      </c>
      <c r="G42" s="29">
        <f>G43+G54</f>
        <v>189.991</v>
      </c>
      <c r="H42" s="29">
        <f>H43+H54</f>
        <v>29.779</v>
      </c>
      <c r="I42" s="29">
        <f>I43+I54</f>
        <v>48.932</v>
      </c>
      <c r="J42" s="29">
        <f>J43+J54</f>
        <v>47.228</v>
      </c>
      <c r="K42" s="29"/>
      <c r="L42" s="29"/>
      <c r="M42" s="29">
        <f t="shared" ref="M42" si="29">M43+M54</f>
        <v>1627166.6541</v>
      </c>
      <c r="N42" s="29">
        <f t="shared" ref="N42" si="30">N43+N54</f>
        <v>946895.4</v>
      </c>
      <c r="O42" s="29">
        <f t="shared" ref="O42" si="31">O43+O54</f>
        <v>401184.05</v>
      </c>
      <c r="P42" s="29">
        <f t="shared" ref="P42" si="32">P43+P54</f>
        <v>200740.8</v>
      </c>
      <c r="Q42" s="29">
        <f t="shared" ref="Q42" si="33">Q43+Q54</f>
        <v>83196</v>
      </c>
      <c r="R42" s="17"/>
    </row>
    <row r="43" s="2" customFormat="true" ht="24" customHeight="true" spans="1:18">
      <c r="A43" s="14" t="s">
        <v>91</v>
      </c>
      <c r="B43" s="15"/>
      <c r="C43" s="15"/>
      <c r="D43" s="16"/>
      <c r="E43" s="28"/>
      <c r="F43" s="29">
        <f>SUM(F44:F53)</f>
        <v>181.325</v>
      </c>
      <c r="G43" s="29">
        <f>SUM(G44:G53)</f>
        <v>157.774</v>
      </c>
      <c r="H43" s="29">
        <f>SUM(H44:H53)</f>
        <v>0</v>
      </c>
      <c r="I43" s="29">
        <f>SUM(I44:I53)</f>
        <v>23.551</v>
      </c>
      <c r="J43" s="29">
        <f>SUM(J44:J53)</f>
        <v>0</v>
      </c>
      <c r="K43" s="29"/>
      <c r="L43" s="29"/>
      <c r="M43" s="29">
        <f t="shared" ref="M43" si="34">SUM(M44:M53)</f>
        <v>1310821.2443</v>
      </c>
      <c r="N43" s="29">
        <f t="shared" ref="N43" si="35">SUM(N44:N53)</f>
        <v>894669</v>
      </c>
      <c r="O43" s="29">
        <f t="shared" ref="O43" si="36">SUM(O44:O53)</f>
        <v>332315</v>
      </c>
      <c r="P43" s="29">
        <f t="shared" ref="P43" si="37">SUM(P44:P53)</f>
        <v>200740.8</v>
      </c>
      <c r="Q43" s="29">
        <f t="shared" ref="Q43" si="38">SUM(Q44:Q53)</f>
        <v>60182</v>
      </c>
      <c r="R43" s="53"/>
    </row>
    <row r="44" s="2" customFormat="true" ht="51" customHeight="true" spans="1:18">
      <c r="A44" s="17">
        <v>34</v>
      </c>
      <c r="B44" s="17" t="s">
        <v>92</v>
      </c>
      <c r="C44" s="18" t="s">
        <v>93</v>
      </c>
      <c r="D44" s="18" t="s">
        <v>94</v>
      </c>
      <c r="E44" s="18" t="s">
        <v>95</v>
      </c>
      <c r="F44" s="30">
        <f t="shared" ref="F44:F53" si="39">SUM(G44:J44)</f>
        <v>10.858</v>
      </c>
      <c r="G44" s="32">
        <v>10.858</v>
      </c>
      <c r="H44" s="30">
        <v>0</v>
      </c>
      <c r="I44" s="30">
        <v>0</v>
      </c>
      <c r="J44" s="30">
        <v>0</v>
      </c>
      <c r="K44" s="18">
        <v>2022</v>
      </c>
      <c r="L44" s="18">
        <v>2026</v>
      </c>
      <c r="M44" s="17">
        <v>211964</v>
      </c>
      <c r="N44" s="18">
        <v>143288</v>
      </c>
      <c r="O44" s="17">
        <v>54290</v>
      </c>
      <c r="P44" s="18">
        <v>44620</v>
      </c>
      <c r="Q44" s="54">
        <v>8000</v>
      </c>
      <c r="R44" s="17"/>
    </row>
    <row r="45" ht="49.5" customHeight="true" spans="1:18">
      <c r="A45" s="17">
        <v>35</v>
      </c>
      <c r="B45" s="17" t="s">
        <v>96</v>
      </c>
      <c r="C45" s="17" t="s">
        <v>97</v>
      </c>
      <c r="D45" s="18" t="s">
        <v>98</v>
      </c>
      <c r="E45" s="18" t="s">
        <v>99</v>
      </c>
      <c r="F45" s="30">
        <f t="shared" si="39"/>
        <v>10.451</v>
      </c>
      <c r="G45" s="30"/>
      <c r="H45" s="30"/>
      <c r="I45" s="30">
        <v>10.451</v>
      </c>
      <c r="J45" s="30"/>
      <c r="K45" s="36" t="s">
        <v>100</v>
      </c>
      <c r="L45" s="36" t="s">
        <v>101</v>
      </c>
      <c r="M45" s="46">
        <v>34997</v>
      </c>
      <c r="N45" s="18">
        <v>25000</v>
      </c>
      <c r="O45" s="45">
        <v>11626</v>
      </c>
      <c r="P45" s="17">
        <v>8000</v>
      </c>
      <c r="Q45" s="54">
        <v>3626</v>
      </c>
      <c r="R45" s="17"/>
    </row>
    <row r="46" ht="59.1" customHeight="true" spans="1:18">
      <c r="A46" s="19">
        <v>36</v>
      </c>
      <c r="B46" s="19" t="s">
        <v>102</v>
      </c>
      <c r="C46" s="19" t="s">
        <v>103</v>
      </c>
      <c r="D46" s="20" t="s">
        <v>104</v>
      </c>
      <c r="E46" s="20" t="s">
        <v>105</v>
      </c>
      <c r="F46" s="31">
        <f t="shared" si="39"/>
        <v>34.47</v>
      </c>
      <c r="G46" s="31">
        <v>34.47</v>
      </c>
      <c r="H46" s="31"/>
      <c r="I46" s="31"/>
      <c r="J46" s="31"/>
      <c r="K46" s="37">
        <v>2020</v>
      </c>
      <c r="L46" s="37">
        <v>2025</v>
      </c>
      <c r="M46" s="49">
        <v>290865</v>
      </c>
      <c r="N46" s="20">
        <v>210774</v>
      </c>
      <c r="O46" s="50">
        <v>68602</v>
      </c>
      <c r="P46" s="19">
        <v>14197</v>
      </c>
      <c r="Q46" s="60">
        <v>15698</v>
      </c>
      <c r="R46" s="61"/>
    </row>
    <row r="47" ht="54" customHeight="true" spans="1:18">
      <c r="A47" s="17">
        <v>37</v>
      </c>
      <c r="B47" s="17" t="s">
        <v>106</v>
      </c>
      <c r="C47" s="17" t="s">
        <v>107</v>
      </c>
      <c r="D47" s="18" t="s">
        <v>108</v>
      </c>
      <c r="E47" s="18" t="s">
        <v>109</v>
      </c>
      <c r="F47" s="30">
        <f t="shared" si="39"/>
        <v>9.804</v>
      </c>
      <c r="G47" s="33">
        <v>9.804</v>
      </c>
      <c r="H47" s="33"/>
      <c r="I47" s="33"/>
      <c r="J47" s="33"/>
      <c r="K47" s="39">
        <v>2023</v>
      </c>
      <c r="L47" s="39">
        <v>2026</v>
      </c>
      <c r="M47" s="45">
        <v>136984.7343</v>
      </c>
      <c r="N47" s="45">
        <v>90376</v>
      </c>
      <c r="O47" s="18">
        <v>29712</v>
      </c>
      <c r="P47" s="17">
        <v>21775</v>
      </c>
      <c r="Q47" s="54">
        <v>5000</v>
      </c>
      <c r="R47" s="17"/>
    </row>
    <row r="48" ht="60" customHeight="true" spans="1:18">
      <c r="A48" s="17">
        <v>38</v>
      </c>
      <c r="B48" s="17" t="s">
        <v>106</v>
      </c>
      <c r="C48" s="17" t="s">
        <v>110</v>
      </c>
      <c r="D48" s="18" t="s">
        <v>111</v>
      </c>
      <c r="E48" s="18" t="s">
        <v>112</v>
      </c>
      <c r="F48" s="30">
        <f t="shared" si="39"/>
        <v>25.005</v>
      </c>
      <c r="G48" s="30">
        <v>25.005</v>
      </c>
      <c r="H48" s="30"/>
      <c r="I48" s="30"/>
      <c r="J48" s="30"/>
      <c r="K48" s="36">
        <v>2024</v>
      </c>
      <c r="L48" s="36">
        <v>2026</v>
      </c>
      <c r="M48" s="46">
        <v>133427</v>
      </c>
      <c r="N48" s="18">
        <v>10000</v>
      </c>
      <c r="O48" s="45">
        <v>15348</v>
      </c>
      <c r="P48" s="17">
        <v>9000</v>
      </c>
      <c r="Q48" s="54">
        <v>3000</v>
      </c>
      <c r="R48" s="17"/>
    </row>
    <row r="49" ht="49.5" customHeight="true" spans="1:18">
      <c r="A49" s="17">
        <v>39</v>
      </c>
      <c r="B49" s="17" t="s">
        <v>78</v>
      </c>
      <c r="C49" s="17" t="s">
        <v>113</v>
      </c>
      <c r="D49" s="17" t="s">
        <v>114</v>
      </c>
      <c r="E49" s="18" t="s">
        <v>112</v>
      </c>
      <c r="F49" s="30">
        <f t="shared" si="39"/>
        <v>9.435</v>
      </c>
      <c r="G49" s="34">
        <v>9.435</v>
      </c>
      <c r="H49" s="30"/>
      <c r="I49" s="30"/>
      <c r="J49" s="30"/>
      <c r="K49" s="36">
        <v>2020</v>
      </c>
      <c r="L49" s="36">
        <v>2023</v>
      </c>
      <c r="M49" s="56">
        <v>45085</v>
      </c>
      <c r="N49" s="18">
        <v>40588</v>
      </c>
      <c r="O49" s="57">
        <v>12506</v>
      </c>
      <c r="P49" s="17">
        <v>6209</v>
      </c>
      <c r="Q49" s="45">
        <v>6297</v>
      </c>
      <c r="R49" s="17"/>
    </row>
    <row r="50" ht="49.5" customHeight="true" spans="1:18">
      <c r="A50" s="17">
        <v>40</v>
      </c>
      <c r="B50" s="17" t="s">
        <v>46</v>
      </c>
      <c r="C50" s="17" t="s">
        <v>47</v>
      </c>
      <c r="D50" s="18" t="s">
        <v>115</v>
      </c>
      <c r="E50" s="18" t="s">
        <v>112</v>
      </c>
      <c r="F50" s="30">
        <f t="shared" si="39"/>
        <v>13.1</v>
      </c>
      <c r="G50" s="30"/>
      <c r="H50" s="30"/>
      <c r="I50" s="30">
        <v>13.1</v>
      </c>
      <c r="J50" s="30"/>
      <c r="K50" s="40">
        <v>2024</v>
      </c>
      <c r="L50" s="36">
        <v>2025</v>
      </c>
      <c r="M50" s="46">
        <v>24767</v>
      </c>
      <c r="N50" s="18">
        <v>16664</v>
      </c>
      <c r="O50" s="45">
        <v>10561</v>
      </c>
      <c r="P50" s="18">
        <v>5000</v>
      </c>
      <c r="Q50" s="54">
        <v>5561</v>
      </c>
      <c r="R50" s="17"/>
    </row>
    <row r="51" ht="49.5" customHeight="true" spans="1:18">
      <c r="A51" s="17">
        <v>41</v>
      </c>
      <c r="B51" s="17" t="s">
        <v>54</v>
      </c>
      <c r="C51" s="17" t="s">
        <v>116</v>
      </c>
      <c r="D51" s="18" t="s">
        <v>117</v>
      </c>
      <c r="E51" s="18" t="s">
        <v>118</v>
      </c>
      <c r="F51" s="30">
        <f t="shared" si="39"/>
        <v>11.113</v>
      </c>
      <c r="G51" s="30">
        <v>11.113</v>
      </c>
      <c r="H51" s="30"/>
      <c r="I51" s="30"/>
      <c r="J51" s="30"/>
      <c r="K51" s="36">
        <v>2023</v>
      </c>
      <c r="L51" s="36">
        <v>2026</v>
      </c>
      <c r="M51" s="46">
        <v>105562</v>
      </c>
      <c r="N51" s="54">
        <v>80000</v>
      </c>
      <c r="O51" s="45">
        <v>32837</v>
      </c>
      <c r="P51" s="47">
        <v>14000</v>
      </c>
      <c r="Q51" s="54">
        <v>5000</v>
      </c>
      <c r="R51" s="17"/>
    </row>
    <row r="52" ht="69" customHeight="true" spans="1:18">
      <c r="A52" s="17">
        <v>42</v>
      </c>
      <c r="B52" s="17" t="s">
        <v>54</v>
      </c>
      <c r="C52" s="17" t="s">
        <v>119</v>
      </c>
      <c r="D52" s="18" t="s">
        <v>120</v>
      </c>
      <c r="E52" s="18" t="s">
        <v>112</v>
      </c>
      <c r="F52" s="30">
        <f t="shared" si="39"/>
        <v>22.191</v>
      </c>
      <c r="G52" s="30">
        <v>22.191</v>
      </c>
      <c r="H52" s="30"/>
      <c r="I52" s="30"/>
      <c r="J52" s="30"/>
      <c r="K52" s="36">
        <v>2023</v>
      </c>
      <c r="L52" s="36">
        <v>2026</v>
      </c>
      <c r="M52" s="46">
        <v>96869.51</v>
      </c>
      <c r="N52" s="54">
        <v>77979</v>
      </c>
      <c r="O52" s="45">
        <v>40986</v>
      </c>
      <c r="P52" s="47">
        <v>27891</v>
      </c>
      <c r="Q52" s="54">
        <v>5000</v>
      </c>
      <c r="R52" s="17"/>
    </row>
    <row r="53" ht="66.95" customHeight="true" spans="1:18">
      <c r="A53" s="17">
        <v>43</v>
      </c>
      <c r="B53" s="26" t="s">
        <v>87</v>
      </c>
      <c r="C53" s="17" t="s">
        <v>121</v>
      </c>
      <c r="D53" s="18" t="s">
        <v>122</v>
      </c>
      <c r="E53" s="18" t="s">
        <v>112</v>
      </c>
      <c r="F53" s="30">
        <f t="shared" si="39"/>
        <v>34.898</v>
      </c>
      <c r="G53" s="30">
        <v>34.898</v>
      </c>
      <c r="H53" s="30"/>
      <c r="I53" s="30"/>
      <c r="J53" s="41"/>
      <c r="K53" s="42">
        <v>2023</v>
      </c>
      <c r="L53" s="43">
        <v>2026</v>
      </c>
      <c r="M53" s="46">
        <v>230300</v>
      </c>
      <c r="N53" s="46">
        <v>200000</v>
      </c>
      <c r="O53" s="46">
        <v>55847</v>
      </c>
      <c r="P53" s="46">
        <v>50048.8</v>
      </c>
      <c r="Q53" s="54">
        <v>3000</v>
      </c>
      <c r="R53" s="64"/>
    </row>
    <row r="54" s="2" customFormat="true" ht="24" customHeight="true" spans="1:18">
      <c r="A54" s="14" t="s">
        <v>123</v>
      </c>
      <c r="B54" s="15"/>
      <c r="C54" s="15"/>
      <c r="D54" s="16"/>
      <c r="E54" s="28"/>
      <c r="F54" s="29">
        <f>SUM(F55:F61)</f>
        <v>134.605</v>
      </c>
      <c r="G54" s="29">
        <f t="shared" ref="G54:J54" si="40">SUM(G55:G61)</f>
        <v>32.217</v>
      </c>
      <c r="H54" s="29">
        <f t="shared" si="40"/>
        <v>29.779</v>
      </c>
      <c r="I54" s="29">
        <f t="shared" si="40"/>
        <v>25.381</v>
      </c>
      <c r="J54" s="29">
        <f t="shared" si="40"/>
        <v>47.228</v>
      </c>
      <c r="K54" s="29"/>
      <c r="L54" s="29"/>
      <c r="M54" s="29">
        <f t="shared" ref="M54" si="41">SUM(M55:M61)</f>
        <v>316345.4098</v>
      </c>
      <c r="N54" s="29">
        <f t="shared" ref="N54" si="42">SUM(N55:N61)</f>
        <v>52226.4</v>
      </c>
      <c r="O54" s="29">
        <f t="shared" ref="O54" si="43">SUM(O55:O61)</f>
        <v>68869.05</v>
      </c>
      <c r="P54" s="29">
        <f t="shared" ref="P54" si="44">SUM(P55:P61)</f>
        <v>0</v>
      </c>
      <c r="Q54" s="29">
        <f t="shared" ref="Q54" si="45">SUM(Q55:Q61)</f>
        <v>23014</v>
      </c>
      <c r="R54" s="53"/>
    </row>
    <row r="55" s="3" customFormat="true" ht="49.5" customHeight="true" spans="1:18">
      <c r="A55" s="17">
        <v>44</v>
      </c>
      <c r="B55" s="17" t="s">
        <v>46</v>
      </c>
      <c r="C55" s="17" t="s">
        <v>71</v>
      </c>
      <c r="D55" s="21" t="s">
        <v>124</v>
      </c>
      <c r="E55" s="18" t="s">
        <v>105</v>
      </c>
      <c r="F55" s="17">
        <v>21.524</v>
      </c>
      <c r="G55" s="17"/>
      <c r="H55" s="17"/>
      <c r="I55" s="17"/>
      <c r="J55" s="18">
        <v>21.524</v>
      </c>
      <c r="K55" s="17">
        <v>2025</v>
      </c>
      <c r="L55" s="17">
        <v>2028</v>
      </c>
      <c r="M55" s="47">
        <v>32978</v>
      </c>
      <c r="N55" s="53"/>
      <c r="O55" s="17">
        <v>10380</v>
      </c>
      <c r="P55" s="17"/>
      <c r="Q55" s="63">
        <v>2000</v>
      </c>
      <c r="R55" s="17"/>
    </row>
    <row r="56" s="3" customFormat="true" ht="49.5" customHeight="true" spans="1:18">
      <c r="A56" s="17">
        <v>45</v>
      </c>
      <c r="B56" s="17" t="s">
        <v>46</v>
      </c>
      <c r="C56" s="17" t="s">
        <v>125</v>
      </c>
      <c r="D56" s="21" t="s">
        <v>126</v>
      </c>
      <c r="E56" s="18" t="s">
        <v>105</v>
      </c>
      <c r="F56" s="17">
        <v>25.704</v>
      </c>
      <c r="G56" s="17"/>
      <c r="H56" s="17"/>
      <c r="I56" s="17"/>
      <c r="J56" s="18">
        <v>25.704</v>
      </c>
      <c r="K56" s="17">
        <v>2025</v>
      </c>
      <c r="L56" s="17">
        <v>2028</v>
      </c>
      <c r="M56" s="47">
        <v>26771</v>
      </c>
      <c r="N56" s="53"/>
      <c r="O56" s="17">
        <v>11712</v>
      </c>
      <c r="P56" s="17"/>
      <c r="Q56" s="63">
        <v>2000</v>
      </c>
      <c r="R56" s="17"/>
    </row>
    <row r="57" ht="56" customHeight="true" spans="1:18">
      <c r="A57" s="17">
        <v>46</v>
      </c>
      <c r="B57" s="17" t="s">
        <v>92</v>
      </c>
      <c r="C57" s="17" t="s">
        <v>127</v>
      </c>
      <c r="D57" s="18" t="s">
        <v>128</v>
      </c>
      <c r="E57" s="18" t="s">
        <v>112</v>
      </c>
      <c r="F57" s="30">
        <v>18.149</v>
      </c>
      <c r="G57" s="30">
        <v>18.149</v>
      </c>
      <c r="H57" s="30"/>
      <c r="I57" s="30"/>
      <c r="J57" s="30"/>
      <c r="K57" s="40">
        <v>2024</v>
      </c>
      <c r="L57" s="36">
        <v>2026</v>
      </c>
      <c r="M57" s="46">
        <v>32217.7798</v>
      </c>
      <c r="N57" s="18">
        <v>7880</v>
      </c>
      <c r="O57" s="45">
        <v>8167.05</v>
      </c>
      <c r="P57" s="18"/>
      <c r="Q57" s="45">
        <v>8167</v>
      </c>
      <c r="R57" s="17"/>
    </row>
    <row r="58" ht="58" customHeight="true" spans="1:18">
      <c r="A58" s="17">
        <v>47</v>
      </c>
      <c r="B58" s="17" t="s">
        <v>102</v>
      </c>
      <c r="C58" s="17" t="s">
        <v>129</v>
      </c>
      <c r="D58" s="18" t="s">
        <v>130</v>
      </c>
      <c r="E58" s="18" t="s">
        <v>105</v>
      </c>
      <c r="F58" s="30">
        <v>2.388</v>
      </c>
      <c r="G58" s="30">
        <v>2.388</v>
      </c>
      <c r="H58" s="30"/>
      <c r="I58" s="30"/>
      <c r="J58" s="30"/>
      <c r="K58" s="36">
        <v>2023</v>
      </c>
      <c r="L58" s="36">
        <v>2025</v>
      </c>
      <c r="M58" s="46">
        <v>36840.49</v>
      </c>
      <c r="N58" s="18">
        <v>236.4</v>
      </c>
      <c r="O58" s="45">
        <v>2347</v>
      </c>
      <c r="P58" s="17"/>
      <c r="Q58" s="54">
        <v>2347</v>
      </c>
      <c r="R58" s="17"/>
    </row>
    <row r="59" ht="63" customHeight="true" spans="1:18">
      <c r="A59" s="19">
        <v>48</v>
      </c>
      <c r="B59" s="19" t="s">
        <v>96</v>
      </c>
      <c r="C59" s="19" t="s">
        <v>131</v>
      </c>
      <c r="D59" s="20" t="s">
        <v>132</v>
      </c>
      <c r="E59" s="20" t="s">
        <v>118</v>
      </c>
      <c r="F59" s="31">
        <f t="shared" ref="F59:F60" si="46">SUM(G59:J59)</f>
        <v>11.68</v>
      </c>
      <c r="G59" s="31">
        <v>11.68</v>
      </c>
      <c r="H59" s="31"/>
      <c r="I59" s="31"/>
      <c r="J59" s="31"/>
      <c r="K59" s="44">
        <v>2022</v>
      </c>
      <c r="L59" s="37">
        <v>2024</v>
      </c>
      <c r="M59" s="49">
        <v>36000.14</v>
      </c>
      <c r="N59" s="20">
        <v>34110</v>
      </c>
      <c r="O59" s="50">
        <v>11441</v>
      </c>
      <c r="P59" s="20">
        <v>0</v>
      </c>
      <c r="Q59" s="65">
        <v>4000</v>
      </c>
      <c r="R59" s="61"/>
    </row>
    <row r="60" ht="55" customHeight="true" spans="1:18">
      <c r="A60" s="19">
        <v>49</v>
      </c>
      <c r="B60" s="19" t="s">
        <v>96</v>
      </c>
      <c r="C60" s="19" t="s">
        <v>133</v>
      </c>
      <c r="D60" s="20" t="s">
        <v>134</v>
      </c>
      <c r="E60" s="20" t="s">
        <v>112</v>
      </c>
      <c r="F60" s="31">
        <f t="shared" si="46"/>
        <v>25.381</v>
      </c>
      <c r="G60" s="31"/>
      <c r="H60" s="31"/>
      <c r="I60" s="31">
        <v>25.381</v>
      </c>
      <c r="J60" s="31"/>
      <c r="K60" s="37">
        <v>2024</v>
      </c>
      <c r="L60" s="37">
        <v>2025</v>
      </c>
      <c r="M60" s="49">
        <v>71067</v>
      </c>
      <c r="N60" s="20">
        <v>5000</v>
      </c>
      <c r="O60" s="50">
        <v>11421</v>
      </c>
      <c r="P60" s="19">
        <v>0</v>
      </c>
      <c r="Q60" s="50">
        <v>2000</v>
      </c>
      <c r="R60" s="61"/>
    </row>
    <row r="61" ht="54" customHeight="true" spans="1:18">
      <c r="A61" s="19">
        <v>50</v>
      </c>
      <c r="B61" s="20" t="s">
        <v>96</v>
      </c>
      <c r="C61" s="20" t="s">
        <v>131</v>
      </c>
      <c r="D61" s="20" t="s">
        <v>135</v>
      </c>
      <c r="E61" s="20" t="s">
        <v>118</v>
      </c>
      <c r="F61" s="31">
        <v>29.779</v>
      </c>
      <c r="G61" s="35"/>
      <c r="H61" s="31">
        <v>29.779</v>
      </c>
      <c r="I61" s="31"/>
      <c r="J61" s="31"/>
      <c r="K61" s="44">
        <v>2024</v>
      </c>
      <c r="L61" s="37">
        <v>2025</v>
      </c>
      <c r="M61" s="49">
        <v>80471</v>
      </c>
      <c r="N61" s="20">
        <v>5000</v>
      </c>
      <c r="O61" s="50">
        <v>13401</v>
      </c>
      <c r="P61" s="20"/>
      <c r="Q61" s="50">
        <v>2500</v>
      </c>
      <c r="R61" s="61"/>
    </row>
  </sheetData>
  <sheetProtection formatCells="0" formatColumns="0" formatRows="0" insertRows="0" insertColumns="0" insertHyperlinks="0" deleteColumns="0" deleteRows="0" sort="0" autoFilter="0" pivotTables="0"/>
  <autoFilter ref="A4:R61">
    <extLst/>
  </autoFilter>
  <mergeCells count="22">
    <mergeCell ref="A2:R2"/>
    <mergeCell ref="F3:J3"/>
    <mergeCell ref="A5:D5"/>
    <mergeCell ref="A6:D6"/>
    <mergeCell ref="A7:D7"/>
    <mergeCell ref="A26:D26"/>
    <mergeCell ref="A42:D42"/>
    <mergeCell ref="A43:D43"/>
    <mergeCell ref="A54:D54"/>
    <mergeCell ref="A3:A4"/>
    <mergeCell ref="B3:B4"/>
    <mergeCell ref="C3:C4"/>
    <mergeCell ref="D3:D4"/>
    <mergeCell ref="E3:E4"/>
    <mergeCell ref="K3:K4"/>
    <mergeCell ref="L3:L4"/>
    <mergeCell ref="M3:M4"/>
    <mergeCell ref="N3:N4"/>
    <mergeCell ref="O3:O4"/>
    <mergeCell ref="P3:P4"/>
    <mergeCell ref="Q3:Q4"/>
    <mergeCell ref="R3:R4"/>
  </mergeCells>
  <printOptions horizontalCentered="true"/>
  <pageMargins left="0.393055555555556" right="0.314583333333333" top="0.747916666666667" bottom="0.747916666666667" header="0.314583333333333" footer="0.314583333333333"/>
  <pageSetup paperSize="8" scale="77" fitToHeight="0" orientation="landscape" horizontalDpi="600"/>
  <headerFooter alignWithMargins="0">
    <oddFooter>&amp;C&amp;"-"第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greatwall</cp:lastModifiedBy>
  <dcterms:created xsi:type="dcterms:W3CDTF">2024-07-08T22:59:00Z</dcterms:created>
  <cp:lastPrinted>2024-11-01T02:06:00Z</cp:lastPrinted>
  <dcterms:modified xsi:type="dcterms:W3CDTF">2024-12-23T15:06:36Z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